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бяз раб" sheetId="1" r:id="rId1"/>
  </sheets>
  <definedNames>
    <definedName name="Excel_BuiltIn_Print_Area_3">#REF!</definedName>
    <definedName name="_xlnm.Print_Area" localSheetId="0">'обяз раб'!$A$1:$CD$45</definedName>
  </definedNames>
  <calcPr fullCalcOnLoad="1"/>
</workbook>
</file>

<file path=xl/sharedStrings.xml><?xml version="1.0" encoding="utf-8"?>
<sst xmlns="http://schemas.openxmlformats.org/spreadsheetml/2006/main" count="324" uniqueCount="108">
  <si>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</si>
  <si>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</si>
  <si>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</si>
  <si>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</si>
  <si>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</si>
  <si>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</si>
  <si>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</si>
  <si>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</si>
  <si>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</si>
  <si>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</si>
  <si>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</si>
  <si>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</si>
  <si>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</si>
  <si>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</si>
  <si>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</si>
  <si>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</si>
  <si>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</si>
  <si>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</si>
  <si>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</si>
  <si>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</si>
  <si>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</si>
  <si>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</si>
  <si>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</si>
  <si>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</si>
  <si>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</si>
  <si>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</si>
  <si>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</si>
  <si>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</si>
  <si>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</si>
  <si>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</si>
  <si>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</si>
  <si>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</si>
  <si>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</si>
  <si>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</si>
  <si>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</si>
  <si>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</si>
  <si>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</si>
  <si>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</si>
  <si>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</si>
  <si>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</si>
  <si>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</si>
  <si>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</si>
  <si>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</si>
  <si>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</si>
  <si>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</si>
  <si>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</si>
  <si>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Жилой район территориальный округ Майская горка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</si>
  <si>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</si>
  <si>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</si>
  <si>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</si>
  <si>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без газоснабжения</t>
  </si>
  <si>
    <t>с цент отоплением и газоснабжением без канализации</t>
  </si>
  <si>
    <t>деревянные неблагоустроенные МВК</t>
  </si>
  <si>
    <t>ул. Луговая, 11</t>
  </si>
  <si>
    <t>ул. Шенкурская, 20</t>
  </si>
  <si>
    <t>ул. Шенкурская, 22</t>
  </si>
  <si>
    <t>ул. Энтузиастов, 40</t>
  </si>
  <si>
    <t>ул. Дружбы, 22</t>
  </si>
  <si>
    <t>ул. Дружбы, 24</t>
  </si>
  <si>
    <t>ул. Республиканская, 5</t>
  </si>
  <si>
    <t>ул. Республиканская, 7</t>
  </si>
  <si>
    <t>ул. Республиканская, 8</t>
  </si>
  <si>
    <t>ул. Республиканская, 17</t>
  </si>
  <si>
    <t>ул. Энтузиастов, 38, корп. 1</t>
  </si>
  <si>
    <t>ул. Энтузиастов, 46</t>
  </si>
  <si>
    <t>ул. Энтузиастов, 44, корп. 1</t>
  </si>
  <si>
    <t>ул. Лермонтова, 27 корп. 1</t>
  </si>
  <si>
    <t>ул. Емельяна Пугачева, 14</t>
  </si>
  <si>
    <t>ул. Энтузиастов, 28</t>
  </si>
  <si>
    <t>ул. Энтузиастов, 38</t>
  </si>
  <si>
    <t>Лот №3</t>
  </si>
  <si>
    <t>ул. Некрасова, 16</t>
  </si>
  <si>
    <t>ул. Прибрежная, 26</t>
  </si>
  <si>
    <t>ул. Емельяна Пугачева, 3</t>
  </si>
  <si>
    <t>ул. Емельяна Пугачева, 5</t>
  </si>
  <si>
    <t>ул. Емельяна Пугачева, 7</t>
  </si>
  <si>
    <t>ул. Емельяна Пугачева, 9</t>
  </si>
  <si>
    <t>ул. Дружбы, 27</t>
  </si>
  <si>
    <t>ул. Калинина, 6</t>
  </si>
  <si>
    <t>ул. Красной звезды, 6, корп.1</t>
  </si>
  <si>
    <t>ул. Красной звезды, 7</t>
  </si>
  <si>
    <t>ул. Ленина, 6</t>
  </si>
  <si>
    <t>ул. Ленина, 14</t>
  </si>
  <si>
    <t>ул. Накрасова, 3</t>
  </si>
  <si>
    <t>ул. Накрасова, 5</t>
  </si>
  <si>
    <t>ул. Республиканская, 6</t>
  </si>
  <si>
    <t>ул. Республиканская, 14</t>
  </si>
  <si>
    <t>ул. Республиканская, 14, корп. 1</t>
  </si>
  <si>
    <t>ул. Республиканская, 18</t>
  </si>
  <si>
    <t>ул. Республиканская, 19</t>
  </si>
  <si>
    <t>ул. Дружбы, 8</t>
  </si>
  <si>
    <t>ул. Республиканская, 12</t>
  </si>
  <si>
    <t>ул. Холмогорская, 42</t>
  </si>
  <si>
    <t>ул. Энтузиастов, 44</t>
  </si>
  <si>
    <t>ул. Прибрежная, 11</t>
  </si>
  <si>
    <t>ул. Ленина, 6, корп. 1</t>
  </si>
  <si>
    <t>ул. Первомайская, 25, корп. 3</t>
  </si>
  <si>
    <t xml:space="preserve">благоустроенные без цент отопл </t>
  </si>
  <si>
    <t>ул. Кооперативная, 15</t>
  </si>
  <si>
    <t>ул. Чкалова, 7</t>
  </si>
  <si>
    <t>ул. Лермонтова, 29, корп. 1</t>
  </si>
  <si>
    <t xml:space="preserve">благоустроенные дома с центальным отоплением и газоснабжением </t>
  </si>
  <si>
    <t>благоустроенные дома с центальным отоплением безгазоснабжения</t>
  </si>
  <si>
    <t>ул. Почтовая, 13 с пристр</t>
  </si>
  <si>
    <t>ул. Октябрят, 26</t>
  </si>
  <si>
    <t>Приложение №2</t>
  </si>
  <si>
    <t>к извещению и документации</t>
  </si>
  <si>
    <t>о проведении открытого конкурса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</si>
</sst>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34" borderId="1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45"/>
  <sheetViews>
    <sheetView tabSelected="1" view="pageBreakPreview" zoomScaleSheetLayoutView="100" zoomScalePageLayoutView="0" workbookViewId="0" topLeftCell="A1">
      <pane xSplit="6" ySplit="9" topLeftCell="BV37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CG38" sqref="CG38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21" width="9.875" style="7" bestFit="1" customWidth="1"/>
    <col min="22" max="22" width="21.00390625" style="7" customWidth="1"/>
    <col min="23" max="23" width="6.75390625" style="7" hidden="1" customWidth="1"/>
    <col min="24" max="24" width="5.75390625" style="7" customWidth="1"/>
    <col min="25" max="38" width="9.875" style="7" bestFit="1" customWidth="1"/>
    <col min="39" max="39" width="21.00390625" style="7" customWidth="1"/>
    <col min="40" max="40" width="6.75390625" style="7" hidden="1" customWidth="1"/>
    <col min="41" max="41" width="5.75390625" style="7" customWidth="1"/>
    <col min="42" max="43" width="9.875" style="7" bestFit="1" customWidth="1"/>
    <col min="44" max="44" width="21.00390625" style="7" customWidth="1"/>
    <col min="45" max="45" width="6.75390625" style="7" hidden="1" customWidth="1"/>
    <col min="46" max="46" width="5.75390625" style="7" customWidth="1"/>
    <col min="47" max="47" width="9.875" style="7" bestFit="1" customWidth="1"/>
    <col min="48" max="48" width="21.00390625" style="7" customWidth="1"/>
    <col min="49" max="49" width="6.75390625" style="7" hidden="1" customWidth="1"/>
    <col min="50" max="50" width="5.75390625" style="7" customWidth="1"/>
    <col min="51" max="51" width="9.875" style="7" bestFit="1" customWidth="1"/>
    <col min="52" max="52" width="21.00390625" style="7" customWidth="1"/>
    <col min="53" max="53" width="6.75390625" style="7" hidden="1" customWidth="1"/>
    <col min="54" max="54" width="5.75390625" style="7" customWidth="1"/>
    <col min="55" max="57" width="9.875" style="7" bestFit="1" customWidth="1"/>
    <col min="58" max="58" width="21.00390625" style="7" customWidth="1"/>
    <col min="59" max="59" width="6.75390625" style="7" hidden="1" customWidth="1"/>
    <col min="60" max="60" width="5.75390625" style="7" customWidth="1"/>
    <col min="61" max="61" width="9.875" style="7" bestFit="1" customWidth="1"/>
    <col min="62" max="62" width="21.00390625" style="7" customWidth="1"/>
    <col min="63" max="63" width="6.75390625" style="7" hidden="1" customWidth="1"/>
    <col min="64" max="64" width="5.75390625" style="7" customWidth="1"/>
    <col min="65" max="67" width="9.875" style="7" bestFit="1" customWidth="1"/>
    <col min="68" max="68" width="21.00390625" style="7" customWidth="1"/>
    <col min="69" max="69" width="6.75390625" style="7" hidden="1" customWidth="1"/>
    <col min="70" max="70" width="5.75390625" style="7" customWidth="1"/>
    <col min="71" max="81" width="9.875" style="7" bestFit="1" customWidth="1"/>
    <col min="82" max="82" width="9.125" style="1" customWidth="1"/>
    <col min="83" max="83" width="10.25390625" style="1" bestFit="1" customWidth="1"/>
    <col min="84" max="138" width="9.125" style="1" customWidth="1"/>
  </cols>
  <sheetData>
    <row r="1" spans="1:10" ht="16.5" customHeight="1">
      <c r="A1" s="51" t="s">
        <v>0</v>
      </c>
      <c r="B1" s="51"/>
      <c r="C1" s="51"/>
      <c r="D1" s="51"/>
      <c r="E1" s="51"/>
      <c r="F1" s="51"/>
      <c r="J1" s="38" t="s">
        <v>105</v>
      </c>
    </row>
    <row r="2" spans="1:10" ht="16.5" customHeight="1">
      <c r="A2" s="51" t="s">
        <v>1</v>
      </c>
      <c r="B2" s="51"/>
      <c r="C2" s="51"/>
      <c r="D2" s="51"/>
      <c r="E2" s="51"/>
      <c r="F2" s="51"/>
      <c r="J2" s="7" t="s">
        <v>106</v>
      </c>
    </row>
    <row r="3" spans="1:10" ht="16.5" customHeight="1">
      <c r="A3" s="51" t="s">
        <v>2</v>
      </c>
      <c r="B3" s="51"/>
      <c r="C3" s="51"/>
      <c r="D3" s="51"/>
      <c r="E3" s="51"/>
      <c r="F3" s="51"/>
      <c r="J3" s="7" t="s">
        <v>107</v>
      </c>
    </row>
    <row r="4" spans="1:6" ht="16.5" customHeight="1">
      <c r="A4" s="51" t="s">
        <v>28</v>
      </c>
      <c r="B4" s="51"/>
      <c r="C4" s="51"/>
      <c r="D4" s="51"/>
      <c r="E4" s="51"/>
      <c r="F4" s="51"/>
    </row>
    <row r="5" spans="1:81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2" ht="12.75">
      <c r="A6" s="3" t="s">
        <v>70</v>
      </c>
      <c r="B6" s="3" t="s">
        <v>46</v>
      </c>
    </row>
    <row r="7" spans="1:81" ht="18" customHeight="1">
      <c r="A7" s="54" t="s">
        <v>3</v>
      </c>
      <c r="B7" s="54"/>
      <c r="C7" s="54"/>
      <c r="D7" s="54"/>
      <c r="E7" s="54"/>
      <c r="F7" s="54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</row>
    <row r="8" spans="1:138" s="37" customFormat="1" ht="35.25" customHeight="1">
      <c r="A8" s="54"/>
      <c r="B8" s="54"/>
      <c r="C8" s="54"/>
      <c r="D8" s="54"/>
      <c r="E8" s="54"/>
      <c r="F8" s="55"/>
      <c r="G8" s="42" t="s">
        <v>47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2" t="s">
        <v>48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2" t="s">
        <v>50</v>
      </c>
      <c r="AN8" s="43"/>
      <c r="AO8" s="43"/>
      <c r="AP8" s="43"/>
      <c r="AQ8" s="44"/>
      <c r="AR8" s="42" t="s">
        <v>102</v>
      </c>
      <c r="AS8" s="43"/>
      <c r="AT8" s="43"/>
      <c r="AU8" s="43"/>
      <c r="AV8" s="42" t="s">
        <v>101</v>
      </c>
      <c r="AW8" s="43"/>
      <c r="AX8" s="43"/>
      <c r="AY8" s="43"/>
      <c r="AZ8" s="42" t="s">
        <v>97</v>
      </c>
      <c r="BA8" s="43"/>
      <c r="BB8" s="43"/>
      <c r="BC8" s="43"/>
      <c r="BD8" s="43"/>
      <c r="BE8" s="44"/>
      <c r="BF8" s="42" t="s">
        <v>51</v>
      </c>
      <c r="BG8" s="43"/>
      <c r="BH8" s="43"/>
      <c r="BI8" s="44"/>
      <c r="BJ8" s="42" t="s">
        <v>51</v>
      </c>
      <c r="BK8" s="43"/>
      <c r="BL8" s="43"/>
      <c r="BM8" s="43"/>
      <c r="BN8" s="43"/>
      <c r="BO8" s="44"/>
      <c r="BP8" s="52" t="s">
        <v>52</v>
      </c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</row>
    <row r="9" spans="1:82" s="4" customFormat="1" ht="45">
      <c r="A9" s="54"/>
      <c r="B9" s="54"/>
      <c r="C9" s="54"/>
      <c r="D9" s="54"/>
      <c r="E9" s="54"/>
      <c r="F9" s="54"/>
      <c r="G9" s="23" t="s">
        <v>4</v>
      </c>
      <c r="H9" s="24" t="s">
        <v>5</v>
      </c>
      <c r="I9" s="24" t="s">
        <v>6</v>
      </c>
      <c r="J9" s="24" t="s">
        <v>56</v>
      </c>
      <c r="K9" s="24" t="s">
        <v>57</v>
      </c>
      <c r="L9" s="24" t="s">
        <v>58</v>
      </c>
      <c r="M9" s="24" t="s">
        <v>59</v>
      </c>
      <c r="N9" s="24" t="s">
        <v>60</v>
      </c>
      <c r="O9" s="24" t="s">
        <v>63</v>
      </c>
      <c r="P9" s="24" t="s">
        <v>64</v>
      </c>
      <c r="Q9" s="24" t="s">
        <v>65</v>
      </c>
      <c r="R9" s="24" t="s">
        <v>66</v>
      </c>
      <c r="S9" s="24" t="s">
        <v>67</v>
      </c>
      <c r="T9" s="24" t="s">
        <v>68</v>
      </c>
      <c r="U9" s="24" t="s">
        <v>69</v>
      </c>
      <c r="V9" s="23" t="s">
        <v>4</v>
      </c>
      <c r="W9" s="24" t="s">
        <v>5</v>
      </c>
      <c r="X9" s="24" t="s">
        <v>6</v>
      </c>
      <c r="Y9" s="24" t="s">
        <v>72</v>
      </c>
      <c r="Z9" s="24" t="s">
        <v>73</v>
      </c>
      <c r="AA9" s="24" t="s">
        <v>74</v>
      </c>
      <c r="AB9" s="24" t="s">
        <v>75</v>
      </c>
      <c r="AC9" s="24" t="s">
        <v>76</v>
      </c>
      <c r="AD9" s="24" t="s">
        <v>77</v>
      </c>
      <c r="AE9" s="24" t="s">
        <v>78</v>
      </c>
      <c r="AF9" s="24" t="s">
        <v>79</v>
      </c>
      <c r="AG9" s="24" t="s">
        <v>82</v>
      </c>
      <c r="AH9" s="24" t="s">
        <v>84</v>
      </c>
      <c r="AI9" s="24" t="s">
        <v>90</v>
      </c>
      <c r="AJ9" s="24" t="s">
        <v>91</v>
      </c>
      <c r="AK9" s="24" t="s">
        <v>92</v>
      </c>
      <c r="AL9" s="24" t="s">
        <v>93</v>
      </c>
      <c r="AM9" s="23" t="s">
        <v>4</v>
      </c>
      <c r="AN9" s="24" t="s">
        <v>5</v>
      </c>
      <c r="AO9" s="24" t="s">
        <v>6</v>
      </c>
      <c r="AP9" s="24" t="s">
        <v>95</v>
      </c>
      <c r="AQ9" s="24" t="s">
        <v>96</v>
      </c>
      <c r="AR9" s="23" t="s">
        <v>4</v>
      </c>
      <c r="AS9" s="24" t="s">
        <v>5</v>
      </c>
      <c r="AT9" s="24" t="s">
        <v>6</v>
      </c>
      <c r="AU9" s="24" t="s">
        <v>100</v>
      </c>
      <c r="AV9" s="23" t="s">
        <v>4</v>
      </c>
      <c r="AW9" s="24" t="s">
        <v>5</v>
      </c>
      <c r="AX9" s="24" t="s">
        <v>6</v>
      </c>
      <c r="AY9" s="24" t="s">
        <v>103</v>
      </c>
      <c r="AZ9" s="23" t="s">
        <v>4</v>
      </c>
      <c r="BA9" s="24" t="s">
        <v>5</v>
      </c>
      <c r="BB9" s="24" t="s">
        <v>6</v>
      </c>
      <c r="BC9" s="24" t="s">
        <v>98</v>
      </c>
      <c r="BD9" s="24" t="s">
        <v>99</v>
      </c>
      <c r="BE9" s="24" t="s">
        <v>104</v>
      </c>
      <c r="BF9" s="23" t="s">
        <v>4</v>
      </c>
      <c r="BG9" s="24" t="s">
        <v>5</v>
      </c>
      <c r="BH9" s="24" t="s">
        <v>6</v>
      </c>
      <c r="BI9" s="24" t="s">
        <v>94</v>
      </c>
      <c r="BJ9" s="23" t="s">
        <v>4</v>
      </c>
      <c r="BK9" s="24" t="s">
        <v>5</v>
      </c>
      <c r="BL9" s="24" t="s">
        <v>6</v>
      </c>
      <c r="BM9" s="24" t="s">
        <v>71</v>
      </c>
      <c r="BN9" s="24" t="s">
        <v>53</v>
      </c>
      <c r="BO9" s="24" t="s">
        <v>54</v>
      </c>
      <c r="BP9" s="23" t="s">
        <v>4</v>
      </c>
      <c r="BQ9" s="24" t="s">
        <v>5</v>
      </c>
      <c r="BR9" s="24" t="s">
        <v>6</v>
      </c>
      <c r="BS9" s="24" t="s">
        <v>55</v>
      </c>
      <c r="BT9" s="24" t="s">
        <v>61</v>
      </c>
      <c r="BU9" s="24" t="s">
        <v>62</v>
      </c>
      <c r="BV9" s="24" t="s">
        <v>80</v>
      </c>
      <c r="BW9" s="24" t="s">
        <v>81</v>
      </c>
      <c r="BX9" s="24" t="s">
        <v>83</v>
      </c>
      <c r="BY9" s="24" t="s">
        <v>85</v>
      </c>
      <c r="BZ9" s="24" t="s">
        <v>86</v>
      </c>
      <c r="CA9" s="24" t="s">
        <v>87</v>
      </c>
      <c r="CB9" s="24" t="s">
        <v>88</v>
      </c>
      <c r="CC9" s="24" t="s">
        <v>89</v>
      </c>
      <c r="CD9" s="24"/>
    </row>
    <row r="10" spans="1:81" ht="12.75">
      <c r="A10" s="45" t="s">
        <v>7</v>
      </c>
      <c r="B10" s="45"/>
      <c r="C10" s="45"/>
      <c r="D10" s="45"/>
      <c r="E10" s="45"/>
      <c r="F10" s="45"/>
      <c r="G10" s="11"/>
      <c r="H10" s="9">
        <f aca="true" t="shared" si="0" ref="H10:N10">SUM(H11:H14)</f>
        <v>0</v>
      </c>
      <c r="I10" s="26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aca="true" t="shared" si="1" ref="O10:U10">SUM(O11:O14)</f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  <c r="U10" s="10">
        <f t="shared" si="1"/>
        <v>0</v>
      </c>
      <c r="V10" s="11"/>
      <c r="W10" s="9">
        <f>SUM(W11:W14)</f>
        <v>0</v>
      </c>
      <c r="X10" s="26">
        <f>SUM(X11:X14)</f>
        <v>0</v>
      </c>
      <c r="Y10" s="10">
        <f>SUM(Y11:Y14)</f>
        <v>0</v>
      </c>
      <c r="Z10" s="10">
        <f>SUM(Z11:Z14)</f>
        <v>0</v>
      </c>
      <c r="AA10" s="10">
        <f>SUM(AA11:AA14)</f>
        <v>0</v>
      </c>
      <c r="AB10" s="10">
        <f aca="true" t="shared" si="2" ref="AB10:AL10">SUM(AB11:AB14)</f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0</v>
      </c>
      <c r="AI10" s="10">
        <f t="shared" si="2"/>
        <v>0</v>
      </c>
      <c r="AJ10" s="10">
        <f t="shared" si="2"/>
        <v>0</v>
      </c>
      <c r="AK10" s="10">
        <f t="shared" si="2"/>
        <v>0</v>
      </c>
      <c r="AL10" s="10">
        <f t="shared" si="2"/>
        <v>0</v>
      </c>
      <c r="AM10" s="11"/>
      <c r="AN10" s="9">
        <f>SUM(AN11:AN14)</f>
        <v>0</v>
      </c>
      <c r="AO10" s="31">
        <f>SUM(AO11:AO14)</f>
        <v>0</v>
      </c>
      <c r="AP10" s="10">
        <f>SUM(AP11:AP14)</f>
        <v>0</v>
      </c>
      <c r="AQ10" s="10">
        <f>SUM(AQ11:AQ14)</f>
        <v>0</v>
      </c>
      <c r="AR10" s="11"/>
      <c r="AS10" s="9">
        <f>SUM(AS11:AS14)</f>
        <v>0</v>
      </c>
      <c r="AT10" s="26">
        <f>SUM(AT11:AT14)</f>
        <v>0</v>
      </c>
      <c r="AU10" s="10">
        <f>SUM(AU11:AU14)</f>
        <v>0</v>
      </c>
      <c r="AV10" s="11"/>
      <c r="AW10" s="9">
        <f>SUM(AW11:AW14)</f>
        <v>0</v>
      </c>
      <c r="AX10" s="26">
        <f>SUM(AX11:AX14)</f>
        <v>0</v>
      </c>
      <c r="AY10" s="10">
        <f>SUM(AY11:AY14)</f>
        <v>0</v>
      </c>
      <c r="AZ10" s="11"/>
      <c r="BA10" s="9">
        <f>SUM(BA11:BA14)</f>
        <v>0</v>
      </c>
      <c r="BB10" s="31">
        <f>SUM(BB11:BB14)</f>
        <v>0</v>
      </c>
      <c r="BC10" s="10">
        <f>SUM(BC11:BC14)</f>
        <v>0</v>
      </c>
      <c r="BD10" s="10">
        <f>SUM(BD11:BD14)</f>
        <v>0</v>
      </c>
      <c r="BE10" s="10">
        <f>SUM(BE11:BE14)</f>
        <v>0</v>
      </c>
      <c r="BF10" s="11"/>
      <c r="BG10" s="9">
        <f>SUM(BG11:BG14)</f>
        <v>0</v>
      </c>
      <c r="BH10" s="26">
        <f>SUM(BH11:BH14)</f>
        <v>0</v>
      </c>
      <c r="BI10" s="10">
        <f>SUM(BI11:BI14)</f>
        <v>0</v>
      </c>
      <c r="BJ10" s="11"/>
      <c r="BK10" s="9">
        <f>SUM(BK11:BK14)</f>
        <v>0</v>
      </c>
      <c r="BL10" s="26">
        <f>SUM(BL11:BL14)</f>
        <v>0</v>
      </c>
      <c r="BM10" s="10">
        <f>SUM(BM11:BM14)</f>
        <v>0</v>
      </c>
      <c r="BN10" s="10">
        <f>SUM(BN11:BN14)</f>
        <v>0</v>
      </c>
      <c r="BO10" s="10">
        <f>SUM(BO11:BO14)</f>
        <v>0</v>
      </c>
      <c r="BP10" s="11"/>
      <c r="BQ10" s="9">
        <f>SUM(BQ11:BQ14)</f>
        <v>0</v>
      </c>
      <c r="BR10" s="9">
        <v>0</v>
      </c>
      <c r="BS10" s="10">
        <f aca="true" t="shared" si="3" ref="BS10:CC10">SUM(BS11:BS14)</f>
        <v>0</v>
      </c>
      <c r="BT10" s="10">
        <f t="shared" si="3"/>
        <v>0</v>
      </c>
      <c r="BU10" s="10">
        <f t="shared" si="3"/>
        <v>0</v>
      </c>
      <c r="BV10" s="10">
        <f t="shared" si="3"/>
        <v>0</v>
      </c>
      <c r="BW10" s="10">
        <f t="shared" si="3"/>
        <v>0</v>
      </c>
      <c r="BX10" s="10">
        <f t="shared" si="3"/>
        <v>0</v>
      </c>
      <c r="BY10" s="10">
        <f t="shared" si="3"/>
        <v>0</v>
      </c>
      <c r="BZ10" s="10">
        <f t="shared" si="3"/>
        <v>0</v>
      </c>
      <c r="CA10" s="10">
        <f t="shared" si="3"/>
        <v>0</v>
      </c>
      <c r="CB10" s="10">
        <f t="shared" si="3"/>
        <v>0</v>
      </c>
      <c r="CC10" s="10">
        <f t="shared" si="3"/>
        <v>0</v>
      </c>
    </row>
    <row r="11" spans="1:81" ht="12.75">
      <c r="A11" s="40" t="s">
        <v>8</v>
      </c>
      <c r="B11" s="40"/>
      <c r="C11" s="40"/>
      <c r="D11" s="40"/>
      <c r="E11" s="40"/>
      <c r="F11" s="40"/>
      <c r="G11" s="14" t="s">
        <v>9</v>
      </c>
      <c r="H11" s="12">
        <v>0</v>
      </c>
      <c r="I11" s="5">
        <v>0</v>
      </c>
      <c r="J11" s="13">
        <f aca="true" t="shared" si="4" ref="J11:U11">$I$11*J39*$B$45</f>
        <v>0</v>
      </c>
      <c r="K11" s="13">
        <f t="shared" si="4"/>
        <v>0</v>
      </c>
      <c r="L11" s="13">
        <f t="shared" si="4"/>
        <v>0</v>
      </c>
      <c r="M11" s="13">
        <f t="shared" si="4"/>
        <v>0</v>
      </c>
      <c r="N11" s="13">
        <f t="shared" si="4"/>
        <v>0</v>
      </c>
      <c r="O11" s="13">
        <f t="shared" si="4"/>
        <v>0</v>
      </c>
      <c r="P11" s="13">
        <f t="shared" si="4"/>
        <v>0</v>
      </c>
      <c r="Q11" s="13">
        <f t="shared" si="4"/>
        <v>0</v>
      </c>
      <c r="R11" s="13">
        <f t="shared" si="4"/>
        <v>0</v>
      </c>
      <c r="S11" s="13">
        <f t="shared" si="4"/>
        <v>0</v>
      </c>
      <c r="T11" s="13">
        <f t="shared" si="4"/>
        <v>0</v>
      </c>
      <c r="U11" s="13">
        <f t="shared" si="4"/>
        <v>0</v>
      </c>
      <c r="V11" s="14" t="s">
        <v>9</v>
      </c>
      <c r="W11" s="12">
        <v>0</v>
      </c>
      <c r="X11" s="5">
        <v>0</v>
      </c>
      <c r="Y11" s="13">
        <f aca="true" t="shared" si="5" ref="Y11:AL11">$X$11*Y39*$B$45</f>
        <v>0</v>
      </c>
      <c r="Z11" s="13">
        <f t="shared" si="5"/>
        <v>0</v>
      </c>
      <c r="AA11" s="13">
        <f t="shared" si="5"/>
        <v>0</v>
      </c>
      <c r="AB11" s="13">
        <f t="shared" si="5"/>
        <v>0</v>
      </c>
      <c r="AC11" s="13">
        <f t="shared" si="5"/>
        <v>0</v>
      </c>
      <c r="AD11" s="13">
        <f t="shared" si="5"/>
        <v>0</v>
      </c>
      <c r="AE11" s="13">
        <f t="shared" si="5"/>
        <v>0</v>
      </c>
      <c r="AF11" s="13">
        <f t="shared" si="5"/>
        <v>0</v>
      </c>
      <c r="AG11" s="13">
        <f t="shared" si="5"/>
        <v>0</v>
      </c>
      <c r="AH11" s="13">
        <f t="shared" si="5"/>
        <v>0</v>
      </c>
      <c r="AI11" s="13">
        <f t="shared" si="5"/>
        <v>0</v>
      </c>
      <c r="AJ11" s="13">
        <f t="shared" si="5"/>
        <v>0</v>
      </c>
      <c r="AK11" s="13">
        <f t="shared" si="5"/>
        <v>0</v>
      </c>
      <c r="AL11" s="13">
        <f t="shared" si="5"/>
        <v>0</v>
      </c>
      <c r="AM11" s="14" t="s">
        <v>9</v>
      </c>
      <c r="AN11" s="12">
        <v>0</v>
      </c>
      <c r="AO11" s="32">
        <v>0</v>
      </c>
      <c r="AP11" s="13">
        <f>$AO$11*AP39*$B$45</f>
        <v>0</v>
      </c>
      <c r="AQ11" s="13">
        <f>$AO$11*AQ39*$B$45</f>
        <v>0</v>
      </c>
      <c r="AR11" s="14" t="s">
        <v>9</v>
      </c>
      <c r="AS11" s="12">
        <v>0</v>
      </c>
      <c r="AT11" s="5">
        <v>0</v>
      </c>
      <c r="AU11" s="13">
        <f>$AT$11*AU39*$B$45</f>
        <v>0</v>
      </c>
      <c r="AV11" s="14" t="s">
        <v>9</v>
      </c>
      <c r="AW11" s="12">
        <v>0</v>
      </c>
      <c r="AX11" s="5">
        <v>0</v>
      </c>
      <c r="AY11" s="13">
        <f>$AX$11*AY39*$B$45</f>
        <v>0</v>
      </c>
      <c r="AZ11" s="14" t="s">
        <v>9</v>
      </c>
      <c r="BA11" s="12">
        <v>0</v>
      </c>
      <c r="BB11" s="32">
        <v>0</v>
      </c>
      <c r="BC11" s="13">
        <f>$BB$11*BC39*$B$45</f>
        <v>0</v>
      </c>
      <c r="BD11" s="13">
        <f>$BB$11*BD39*$B$45</f>
        <v>0</v>
      </c>
      <c r="BE11" s="13">
        <f>$BB$11*BE39*$B$45</f>
        <v>0</v>
      </c>
      <c r="BF11" s="14" t="s">
        <v>9</v>
      </c>
      <c r="BG11" s="12">
        <v>0</v>
      </c>
      <c r="BH11" s="5">
        <v>0</v>
      </c>
      <c r="BI11" s="13">
        <f>$BH$11*BI39*$B$45</f>
        <v>0</v>
      </c>
      <c r="BJ11" s="14" t="s">
        <v>9</v>
      </c>
      <c r="BK11" s="12">
        <v>0</v>
      </c>
      <c r="BL11" s="5">
        <v>0</v>
      </c>
      <c r="BM11" s="13">
        <f>$BH$11*BM39*$B$45</f>
        <v>0</v>
      </c>
      <c r="BN11" s="13">
        <f>$BH$11*BN39*$B$45</f>
        <v>0</v>
      </c>
      <c r="BO11" s="13">
        <f>$BH$11*BO39*$B$45</f>
        <v>0</v>
      </c>
      <c r="BP11" s="14" t="s">
        <v>9</v>
      </c>
      <c r="BQ11" s="12">
        <v>0</v>
      </c>
      <c r="BR11" s="36">
        <v>0</v>
      </c>
      <c r="BS11" s="13">
        <f>BR11*BS39*$B$45</f>
        <v>0</v>
      </c>
      <c r="BT11" s="13">
        <f>BS11*BT39*$B$45</f>
        <v>0</v>
      </c>
      <c r="BU11" s="13">
        <f>BR11*BU39*$B$45</f>
        <v>0</v>
      </c>
      <c r="BV11" s="13">
        <f>BU11*BV39*$B$45</f>
        <v>0</v>
      </c>
      <c r="BW11" s="13">
        <f>BT11*BW39*$B$45</f>
        <v>0</v>
      </c>
      <c r="BX11" s="13">
        <f>BW11*BX39*$B$45</f>
        <v>0</v>
      </c>
      <c r="BY11" s="13">
        <f>BV11*BY39*$B$45</f>
        <v>0</v>
      </c>
      <c r="BZ11" s="13">
        <f>BY11*BZ39*$B$45</f>
        <v>0</v>
      </c>
      <c r="CA11" s="13">
        <f>BT11*CA39*$B$45</f>
        <v>0</v>
      </c>
      <c r="CB11" s="13">
        <f>CA11*CB39*$B$45</f>
        <v>0</v>
      </c>
      <c r="CC11" s="13">
        <f>CB11*CC39*$B$45</f>
        <v>0</v>
      </c>
    </row>
    <row r="12" spans="1:81" ht="12.75">
      <c r="A12" s="40" t="s">
        <v>10</v>
      </c>
      <c r="B12" s="40"/>
      <c r="C12" s="40"/>
      <c r="D12" s="40"/>
      <c r="E12" s="40"/>
      <c r="F12" s="40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4" t="s">
        <v>9</v>
      </c>
      <c r="W12" s="12">
        <v>0</v>
      </c>
      <c r="X12" s="5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4" t="s">
        <v>9</v>
      </c>
      <c r="AN12" s="12">
        <v>0</v>
      </c>
      <c r="AO12" s="32">
        <v>0</v>
      </c>
      <c r="AP12" s="13">
        <v>0</v>
      </c>
      <c r="AQ12" s="13">
        <v>0</v>
      </c>
      <c r="AR12" s="14" t="s">
        <v>9</v>
      </c>
      <c r="AS12" s="12">
        <v>0</v>
      </c>
      <c r="AT12" s="5">
        <v>0</v>
      </c>
      <c r="AU12" s="13">
        <v>0</v>
      </c>
      <c r="AV12" s="14" t="s">
        <v>9</v>
      </c>
      <c r="AW12" s="12">
        <v>0</v>
      </c>
      <c r="AX12" s="5">
        <v>0</v>
      </c>
      <c r="AY12" s="13">
        <v>0</v>
      </c>
      <c r="AZ12" s="14" t="s">
        <v>9</v>
      </c>
      <c r="BA12" s="12">
        <v>0</v>
      </c>
      <c r="BB12" s="32">
        <v>0</v>
      </c>
      <c r="BC12" s="13">
        <v>0</v>
      </c>
      <c r="BD12" s="13">
        <v>0</v>
      </c>
      <c r="BE12" s="13">
        <v>0</v>
      </c>
      <c r="BF12" s="14" t="s">
        <v>9</v>
      </c>
      <c r="BG12" s="12">
        <v>0</v>
      </c>
      <c r="BH12" s="5">
        <v>0</v>
      </c>
      <c r="BI12" s="13">
        <v>0</v>
      </c>
      <c r="BJ12" s="14" t="s">
        <v>9</v>
      </c>
      <c r="BK12" s="12">
        <v>0</v>
      </c>
      <c r="BL12" s="5">
        <v>0</v>
      </c>
      <c r="BM12" s="13">
        <v>0</v>
      </c>
      <c r="BN12" s="13">
        <v>0</v>
      </c>
      <c r="BO12" s="13">
        <v>0</v>
      </c>
      <c r="BP12" s="14" t="s">
        <v>9</v>
      </c>
      <c r="BQ12" s="12">
        <v>0</v>
      </c>
      <c r="BR12" s="36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</row>
    <row r="13" spans="1:81" ht="12.75">
      <c r="A13" s="40" t="s">
        <v>11</v>
      </c>
      <c r="B13" s="40"/>
      <c r="C13" s="40"/>
      <c r="D13" s="40"/>
      <c r="E13" s="40"/>
      <c r="F13" s="40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4" t="s">
        <v>9</v>
      </c>
      <c r="W13" s="12">
        <v>0</v>
      </c>
      <c r="X13" s="5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4" t="s">
        <v>9</v>
      </c>
      <c r="AN13" s="12">
        <v>0</v>
      </c>
      <c r="AO13" s="32">
        <v>0</v>
      </c>
      <c r="AP13" s="13">
        <v>0</v>
      </c>
      <c r="AQ13" s="13">
        <v>0</v>
      </c>
      <c r="AR13" s="14" t="s">
        <v>9</v>
      </c>
      <c r="AS13" s="12">
        <v>0</v>
      </c>
      <c r="AT13" s="5">
        <v>0</v>
      </c>
      <c r="AU13" s="13">
        <v>0</v>
      </c>
      <c r="AV13" s="14" t="s">
        <v>9</v>
      </c>
      <c r="AW13" s="12">
        <v>0</v>
      </c>
      <c r="AX13" s="5">
        <v>0</v>
      </c>
      <c r="AY13" s="13">
        <v>0</v>
      </c>
      <c r="AZ13" s="14" t="s">
        <v>9</v>
      </c>
      <c r="BA13" s="12">
        <v>0</v>
      </c>
      <c r="BB13" s="32">
        <v>0</v>
      </c>
      <c r="BC13" s="13">
        <v>0</v>
      </c>
      <c r="BD13" s="13">
        <v>0</v>
      </c>
      <c r="BE13" s="13">
        <v>0</v>
      </c>
      <c r="BF13" s="14" t="s">
        <v>9</v>
      </c>
      <c r="BG13" s="12">
        <v>0</v>
      </c>
      <c r="BH13" s="5">
        <v>0</v>
      </c>
      <c r="BI13" s="13">
        <v>0</v>
      </c>
      <c r="BJ13" s="14" t="s">
        <v>9</v>
      </c>
      <c r="BK13" s="12">
        <v>0</v>
      </c>
      <c r="BL13" s="5">
        <v>0</v>
      </c>
      <c r="BM13" s="13">
        <v>0</v>
      </c>
      <c r="BN13" s="13">
        <v>0</v>
      </c>
      <c r="BO13" s="13">
        <v>0</v>
      </c>
      <c r="BP13" s="14" t="s">
        <v>9</v>
      </c>
      <c r="BQ13" s="12">
        <v>0</v>
      </c>
      <c r="BR13" s="36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</row>
    <row r="14" spans="1:81" ht="12.75">
      <c r="A14" s="40" t="s">
        <v>12</v>
      </c>
      <c r="B14" s="40"/>
      <c r="C14" s="40"/>
      <c r="D14" s="40"/>
      <c r="E14" s="40"/>
      <c r="F14" s="40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4" t="s">
        <v>13</v>
      </c>
      <c r="W14" s="12">
        <v>0</v>
      </c>
      <c r="X14" s="5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4" t="s">
        <v>13</v>
      </c>
      <c r="AN14" s="12">
        <v>0</v>
      </c>
      <c r="AO14" s="32">
        <v>0</v>
      </c>
      <c r="AP14" s="13">
        <v>0</v>
      </c>
      <c r="AQ14" s="13">
        <v>0</v>
      </c>
      <c r="AR14" s="14" t="s">
        <v>13</v>
      </c>
      <c r="AS14" s="12">
        <v>0</v>
      </c>
      <c r="AT14" s="5">
        <v>0</v>
      </c>
      <c r="AU14" s="13">
        <v>0</v>
      </c>
      <c r="AV14" s="14" t="s">
        <v>13</v>
      </c>
      <c r="AW14" s="12">
        <v>0</v>
      </c>
      <c r="AX14" s="5">
        <v>0</v>
      </c>
      <c r="AY14" s="13">
        <v>0</v>
      </c>
      <c r="AZ14" s="14" t="s">
        <v>13</v>
      </c>
      <c r="BA14" s="12">
        <v>0</v>
      </c>
      <c r="BB14" s="32">
        <v>0</v>
      </c>
      <c r="BC14" s="13">
        <v>0</v>
      </c>
      <c r="BD14" s="13">
        <v>0</v>
      </c>
      <c r="BE14" s="13">
        <v>0</v>
      </c>
      <c r="BF14" s="14" t="s">
        <v>13</v>
      </c>
      <c r="BG14" s="12">
        <v>0</v>
      </c>
      <c r="BH14" s="5">
        <v>0</v>
      </c>
      <c r="BI14" s="13">
        <v>0</v>
      </c>
      <c r="BJ14" s="14" t="s">
        <v>13</v>
      </c>
      <c r="BK14" s="12">
        <v>0</v>
      </c>
      <c r="BL14" s="5">
        <v>0</v>
      </c>
      <c r="BM14" s="13">
        <v>0</v>
      </c>
      <c r="BN14" s="13">
        <v>0</v>
      </c>
      <c r="BO14" s="13">
        <v>0</v>
      </c>
      <c r="BP14" s="14" t="s">
        <v>13</v>
      </c>
      <c r="BQ14" s="12">
        <v>0</v>
      </c>
      <c r="BR14" s="36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</row>
    <row r="15" spans="1:81" ht="23.25" customHeight="1">
      <c r="A15" s="41" t="s">
        <v>14</v>
      </c>
      <c r="B15" s="41"/>
      <c r="C15" s="41"/>
      <c r="D15" s="41"/>
      <c r="E15" s="41"/>
      <c r="F15" s="41"/>
      <c r="G15" s="15"/>
      <c r="H15" s="9">
        <f>SUM(H16:H21)</f>
        <v>51.41294050776808</v>
      </c>
      <c r="I15" s="26">
        <f aca="true" t="shared" si="6" ref="I15:N15">SUM(I16:I23)</f>
        <v>8.770000000000001</v>
      </c>
      <c r="J15" s="9">
        <f t="shared" si="6"/>
        <v>6598.548000000001</v>
      </c>
      <c r="K15" s="9">
        <f t="shared" si="6"/>
        <v>64385.831999999995</v>
      </c>
      <c r="L15" s="9">
        <f t="shared" si="6"/>
        <v>83613.18</v>
      </c>
      <c r="M15" s="9">
        <f t="shared" si="6"/>
        <v>64880.46000000001</v>
      </c>
      <c r="N15" s="9">
        <f t="shared" si="6"/>
        <v>62228.412</v>
      </c>
      <c r="O15" s="9">
        <f aca="true" t="shared" si="7" ref="O15:U15">SUM(O16:O23)</f>
        <v>34971.252</v>
      </c>
      <c r="P15" s="9">
        <f t="shared" si="7"/>
        <v>53746.068</v>
      </c>
      <c r="Q15" s="9">
        <f t="shared" si="7"/>
        <v>75278.17199999999</v>
      </c>
      <c r="R15" s="9">
        <f t="shared" si="7"/>
        <v>82181.916</v>
      </c>
      <c r="S15" s="9">
        <f t="shared" si="7"/>
        <v>37065.528</v>
      </c>
      <c r="T15" s="9">
        <f t="shared" si="7"/>
        <v>76277.95199999999</v>
      </c>
      <c r="U15" s="9">
        <f t="shared" si="7"/>
        <v>41327.748</v>
      </c>
      <c r="V15" s="15"/>
      <c r="W15" s="9">
        <f>SUM(W16:W21)</f>
        <v>51.41294050776808</v>
      </c>
      <c r="X15" s="26">
        <f aca="true" t="shared" si="8" ref="X15:AG15">SUM(X16:X23)</f>
        <v>8.770000000000001</v>
      </c>
      <c r="Y15" s="9">
        <f t="shared" si="8"/>
        <v>26552.052000000003</v>
      </c>
      <c r="Z15" s="9">
        <f t="shared" si="8"/>
        <v>6461.736</v>
      </c>
      <c r="AA15" s="9">
        <f t="shared" si="8"/>
        <v>6377.544000000001</v>
      </c>
      <c r="AB15" s="9">
        <f t="shared" si="8"/>
        <v>6345.972</v>
      </c>
      <c r="AC15" s="9">
        <f t="shared" si="8"/>
        <v>6535.404</v>
      </c>
      <c r="AD15" s="9">
        <f t="shared" si="8"/>
        <v>77877.6</v>
      </c>
      <c r="AE15" s="9">
        <f t="shared" si="8"/>
        <v>50052.144</v>
      </c>
      <c r="AF15" s="9">
        <f t="shared" si="8"/>
        <v>58660.776</v>
      </c>
      <c r="AG15" s="9">
        <f t="shared" si="8"/>
        <v>68553.33600000001</v>
      </c>
      <c r="AH15" s="9">
        <f>SUM(AH16:AH23)</f>
        <v>44748.047999999995</v>
      </c>
      <c r="AI15" s="9">
        <f>SUM(AI16:AI23)</f>
        <v>75467.604</v>
      </c>
      <c r="AJ15" s="9">
        <f>SUM(AJ16:AJ23)</f>
        <v>63996.444</v>
      </c>
      <c r="AK15" s="9">
        <f>SUM(AK16:AK23)</f>
        <v>36244.656</v>
      </c>
      <c r="AL15" s="9">
        <f>SUM(AL16:AL23)</f>
        <v>35813.172000000006</v>
      </c>
      <c r="AM15" s="15"/>
      <c r="AN15" s="9">
        <f>SUM(AN16:AN21)</f>
        <v>51.41294050776808</v>
      </c>
      <c r="AO15" s="31">
        <f>SUM(AO16:AO23)</f>
        <v>5.050000000000001</v>
      </c>
      <c r="AP15" s="9">
        <f>SUM(AP16:AP23)</f>
        <v>28421.4</v>
      </c>
      <c r="AQ15" s="9">
        <f>SUM(AQ16:AQ23)</f>
        <v>28045.68</v>
      </c>
      <c r="AR15" s="15"/>
      <c r="AS15" s="9">
        <f>SUM(AS16:AS21)</f>
        <v>51.41294050776808</v>
      </c>
      <c r="AT15" s="26">
        <f>SUM(AT16:AT23)</f>
        <v>5.45</v>
      </c>
      <c r="AU15" s="9">
        <f>SUM(AU16:AU23)</f>
        <v>48964.98000000001</v>
      </c>
      <c r="AV15" s="15"/>
      <c r="AW15" s="9">
        <f>SUM(AW16:AW21)</f>
        <v>51.41294050776808</v>
      </c>
      <c r="AX15" s="26">
        <f>SUM(AX16:AX23)</f>
        <v>5.45</v>
      </c>
      <c r="AY15" s="9">
        <f>SUM(AY16:AY23)</f>
        <v>56976.48000000001</v>
      </c>
      <c r="AZ15" s="15"/>
      <c r="BA15" s="9">
        <f>SUM(BA16:BA21)</f>
        <v>51.41294050776808</v>
      </c>
      <c r="BB15" s="31">
        <f>SUM(BB16:BB23)</f>
        <v>5.050000000000001</v>
      </c>
      <c r="BC15" s="9">
        <f>SUM(BC16:BC23)</f>
        <v>20488.86</v>
      </c>
      <c r="BD15" s="9">
        <f>SUM(BD16:BD23)</f>
        <v>31924.08</v>
      </c>
      <c r="BE15" s="9">
        <f>SUM(BE16:BE23)</f>
        <v>43571.4</v>
      </c>
      <c r="BF15" s="15"/>
      <c r="BG15" s="9">
        <f>SUM(BG16:BG21)</f>
        <v>51.41294050776808</v>
      </c>
      <c r="BH15" s="26">
        <f>SUM(BH16:BH23)</f>
        <v>8.770000000000001</v>
      </c>
      <c r="BI15" s="9">
        <f>SUM(BI16:BI23)</f>
        <v>7019.508</v>
      </c>
      <c r="BJ15" s="15"/>
      <c r="BK15" s="9">
        <f>SUM(BK16:BK21)</f>
        <v>51.41294050776808</v>
      </c>
      <c r="BL15" s="26">
        <f>SUM(BL16:BL23)</f>
        <v>7.530000000000001</v>
      </c>
      <c r="BM15" s="9">
        <f>SUM(BM16:BM23)</f>
        <v>4933.656000000001</v>
      </c>
      <c r="BN15" s="9">
        <f>SUM(BN16:BN23)</f>
        <v>12054.024000000001</v>
      </c>
      <c r="BO15" s="9">
        <f>SUM(BO16:BO23)</f>
        <v>6993.864</v>
      </c>
      <c r="BP15" s="15"/>
      <c r="BQ15" s="9">
        <f>SUM(BQ16:BQ21)</f>
        <v>51.41294050776808</v>
      </c>
      <c r="BR15" s="9">
        <f aca="true" t="shared" si="9" ref="BR15:CC15">SUM(BR16:BR23)</f>
        <v>7.75</v>
      </c>
      <c r="BS15" s="9">
        <f t="shared" si="9"/>
        <v>4324.5</v>
      </c>
      <c r="BT15" s="9">
        <f t="shared" si="9"/>
        <v>45235.2</v>
      </c>
      <c r="BU15" s="9">
        <f t="shared" si="9"/>
        <v>55176.899999999994</v>
      </c>
      <c r="BV15" s="9">
        <f t="shared" si="9"/>
        <v>43663.5</v>
      </c>
      <c r="BW15" s="9">
        <f t="shared" si="9"/>
        <v>48332.100000000006</v>
      </c>
      <c r="BX15" s="9">
        <f t="shared" si="9"/>
        <v>50991.899999999994</v>
      </c>
      <c r="BY15" s="9">
        <f t="shared" si="9"/>
        <v>56506.8</v>
      </c>
      <c r="BZ15" s="9">
        <f t="shared" si="9"/>
        <v>51001.2</v>
      </c>
      <c r="CA15" s="9">
        <f t="shared" si="9"/>
        <v>52098.600000000006</v>
      </c>
      <c r="CB15" s="9">
        <f t="shared" si="9"/>
        <v>55827.899999999994</v>
      </c>
      <c r="CC15" s="9">
        <f t="shared" si="9"/>
        <v>55530.3</v>
      </c>
    </row>
    <row r="16" spans="1:81" ht="12.75">
      <c r="A16" s="40" t="s">
        <v>15</v>
      </c>
      <c r="B16" s="40"/>
      <c r="C16" s="40"/>
      <c r="D16" s="40"/>
      <c r="E16" s="40"/>
      <c r="F16" s="40"/>
      <c r="G16" s="14" t="s">
        <v>9</v>
      </c>
      <c r="H16" s="12">
        <v>0.7598226127320953</v>
      </c>
      <c r="I16" s="5">
        <v>0.21</v>
      </c>
      <c r="J16" s="13">
        <f aca="true" t="shared" si="10" ref="J16:U16">$I$16*$B$45*J39</f>
        <v>158.00400000000002</v>
      </c>
      <c r="K16" s="13">
        <f t="shared" si="10"/>
        <v>1541.7359999999999</v>
      </c>
      <c r="L16" s="13">
        <f t="shared" si="10"/>
        <v>2002.14</v>
      </c>
      <c r="M16" s="13">
        <f t="shared" si="10"/>
        <v>1553.58</v>
      </c>
      <c r="N16" s="13">
        <f t="shared" si="10"/>
        <v>1490.0759999999998</v>
      </c>
      <c r="O16" s="13">
        <f t="shared" si="10"/>
        <v>837.3960000000001</v>
      </c>
      <c r="P16" s="13">
        <f t="shared" si="10"/>
        <v>1286.964</v>
      </c>
      <c r="Q16" s="13">
        <f t="shared" si="10"/>
        <v>1802.5559999999998</v>
      </c>
      <c r="R16" s="13">
        <f t="shared" si="10"/>
        <v>1967.868</v>
      </c>
      <c r="S16" s="13">
        <f t="shared" si="10"/>
        <v>887.544</v>
      </c>
      <c r="T16" s="13">
        <f t="shared" si="10"/>
        <v>1826.4959999999999</v>
      </c>
      <c r="U16" s="13">
        <f t="shared" si="10"/>
        <v>989.6039999999999</v>
      </c>
      <c r="V16" s="14" t="s">
        <v>9</v>
      </c>
      <c r="W16" s="12">
        <v>0.7598226127320953</v>
      </c>
      <c r="X16" s="5">
        <v>0.21</v>
      </c>
      <c r="Y16" s="13">
        <f aca="true" t="shared" si="11" ref="Y16:AL16">$X$16*Y39*$B$45</f>
        <v>635.7959999999999</v>
      </c>
      <c r="Z16" s="13">
        <f t="shared" si="11"/>
        <v>154.72799999999998</v>
      </c>
      <c r="AA16" s="13">
        <f t="shared" si="11"/>
        <v>152.712</v>
      </c>
      <c r="AB16" s="13">
        <f t="shared" si="11"/>
        <v>151.956</v>
      </c>
      <c r="AC16" s="13">
        <f t="shared" si="11"/>
        <v>156.49200000000002</v>
      </c>
      <c r="AD16" s="13">
        <f t="shared" si="11"/>
        <v>1864.8000000000002</v>
      </c>
      <c r="AE16" s="13">
        <f t="shared" si="11"/>
        <v>1198.5120000000002</v>
      </c>
      <c r="AF16" s="13">
        <f t="shared" si="11"/>
        <v>1404.648</v>
      </c>
      <c r="AG16" s="13">
        <f t="shared" si="11"/>
        <v>1641.5279999999998</v>
      </c>
      <c r="AH16" s="13">
        <f t="shared" si="11"/>
        <v>1071.504</v>
      </c>
      <c r="AI16" s="13">
        <f t="shared" si="11"/>
        <v>1807.092</v>
      </c>
      <c r="AJ16" s="13">
        <f t="shared" si="11"/>
        <v>1532.4119999999998</v>
      </c>
      <c r="AK16" s="13">
        <f t="shared" si="11"/>
        <v>867.8879999999999</v>
      </c>
      <c r="AL16" s="13">
        <f t="shared" si="11"/>
        <v>857.5559999999999</v>
      </c>
      <c r="AM16" s="14" t="s">
        <v>9</v>
      </c>
      <c r="AN16" s="12">
        <v>0.7598226127320953</v>
      </c>
      <c r="AO16" s="32">
        <v>0.19</v>
      </c>
      <c r="AP16" s="13">
        <f>$AO$16*$B$45*AP39</f>
        <v>1069.3200000000002</v>
      </c>
      <c r="AQ16" s="13">
        <f>$AO$16*$B$45*AQ39</f>
        <v>1055.1840000000002</v>
      </c>
      <c r="AR16" s="14" t="s">
        <v>9</v>
      </c>
      <c r="AS16" s="12">
        <v>0.7598226127320953</v>
      </c>
      <c r="AT16" s="5">
        <v>0.19</v>
      </c>
      <c r="AU16" s="13">
        <f>$AT$16*$B$45*AU39</f>
        <v>1707.0360000000003</v>
      </c>
      <c r="AV16" s="14" t="s">
        <v>9</v>
      </c>
      <c r="AW16" s="12">
        <v>0.7598226127320953</v>
      </c>
      <c r="AX16" s="5">
        <v>0.19</v>
      </c>
      <c r="AY16" s="13">
        <f>$AX$16*$B$45*AY39</f>
        <v>1986.3360000000002</v>
      </c>
      <c r="AZ16" s="14" t="s">
        <v>9</v>
      </c>
      <c r="BA16" s="12">
        <v>0.7598226127320953</v>
      </c>
      <c r="BB16" s="32">
        <v>0.19</v>
      </c>
      <c r="BC16" s="13">
        <f>$BB$16*$B$45*BC39</f>
        <v>770.8680000000002</v>
      </c>
      <c r="BD16" s="13">
        <f>$BB$16*$B$45*BD39</f>
        <v>1201.104</v>
      </c>
      <c r="BE16" s="13">
        <f>$BB$16*$B$45*BE39</f>
        <v>1639.3200000000002</v>
      </c>
      <c r="BF16" s="14" t="s">
        <v>9</v>
      </c>
      <c r="BG16" s="12">
        <v>0.7598226127320953</v>
      </c>
      <c r="BH16" s="5">
        <v>0.21</v>
      </c>
      <c r="BI16" s="13">
        <f>$BH$16*$B$45*BI39</f>
        <v>168.084</v>
      </c>
      <c r="BJ16" s="14" t="s">
        <v>9</v>
      </c>
      <c r="BK16" s="12">
        <v>0.7598226127320953</v>
      </c>
      <c r="BL16" s="5">
        <v>0.11</v>
      </c>
      <c r="BM16" s="13">
        <f>$BL$16*$B$45*BM39</f>
        <v>72.072</v>
      </c>
      <c r="BN16" s="13">
        <f>$BL$16*$B$45*BN39</f>
        <v>176.08800000000002</v>
      </c>
      <c r="BO16" s="13">
        <f>$BL$16*$B$45*BO39</f>
        <v>102.168</v>
      </c>
      <c r="BP16" s="14" t="s">
        <v>9</v>
      </c>
      <c r="BQ16" s="12">
        <v>0.7598226127320953</v>
      </c>
      <c r="BR16" s="5">
        <v>0</v>
      </c>
      <c r="BS16" s="13">
        <f aca="true" t="shared" si="12" ref="BS16:CC16">$BR$16*BS39*$B$45</f>
        <v>0</v>
      </c>
      <c r="BT16" s="13">
        <f t="shared" si="12"/>
        <v>0</v>
      </c>
      <c r="BU16" s="13">
        <f t="shared" si="12"/>
        <v>0</v>
      </c>
      <c r="BV16" s="13">
        <f t="shared" si="12"/>
        <v>0</v>
      </c>
      <c r="BW16" s="13">
        <f t="shared" si="12"/>
        <v>0</v>
      </c>
      <c r="BX16" s="13">
        <f t="shared" si="12"/>
        <v>0</v>
      </c>
      <c r="BY16" s="13">
        <f t="shared" si="12"/>
        <v>0</v>
      </c>
      <c r="BZ16" s="13">
        <f t="shared" si="12"/>
        <v>0</v>
      </c>
      <c r="CA16" s="13">
        <f t="shared" si="12"/>
        <v>0</v>
      </c>
      <c r="CB16" s="13">
        <f t="shared" si="12"/>
        <v>0</v>
      </c>
      <c r="CC16" s="13">
        <f t="shared" si="12"/>
        <v>0</v>
      </c>
    </row>
    <row r="17" spans="1:81" ht="12.75">
      <c r="A17" s="40" t="s">
        <v>16</v>
      </c>
      <c r="B17" s="40"/>
      <c r="C17" s="40"/>
      <c r="D17" s="40"/>
      <c r="E17" s="40"/>
      <c r="F17" s="40"/>
      <c r="G17" s="14" t="s">
        <v>9</v>
      </c>
      <c r="H17" s="12">
        <v>6.63867871352785</v>
      </c>
      <c r="I17" s="5">
        <v>0.56</v>
      </c>
      <c r="J17" s="13">
        <f aca="true" t="shared" si="13" ref="J17:U17">$I$17*$B$45*J39</f>
        <v>421.34400000000005</v>
      </c>
      <c r="K17" s="13">
        <f t="shared" si="13"/>
        <v>4111.296</v>
      </c>
      <c r="L17" s="13">
        <f t="shared" si="13"/>
        <v>5339.040000000001</v>
      </c>
      <c r="M17" s="13">
        <f t="shared" si="13"/>
        <v>4142.88</v>
      </c>
      <c r="N17" s="13">
        <f t="shared" si="13"/>
        <v>3973.536</v>
      </c>
      <c r="O17" s="13">
        <f t="shared" si="13"/>
        <v>2233.0560000000005</v>
      </c>
      <c r="P17" s="13">
        <f t="shared" si="13"/>
        <v>3431.9040000000005</v>
      </c>
      <c r="Q17" s="13">
        <f t="shared" si="13"/>
        <v>4806.816</v>
      </c>
      <c r="R17" s="13">
        <f t="shared" si="13"/>
        <v>5247.648</v>
      </c>
      <c r="S17" s="13">
        <f t="shared" si="13"/>
        <v>2366.784</v>
      </c>
      <c r="T17" s="13">
        <f t="shared" si="13"/>
        <v>4870.656</v>
      </c>
      <c r="U17" s="13">
        <f t="shared" si="13"/>
        <v>2638.944</v>
      </c>
      <c r="V17" s="14" t="s">
        <v>9</v>
      </c>
      <c r="W17" s="12">
        <v>6.63867871352785</v>
      </c>
      <c r="X17" s="5">
        <v>0.56</v>
      </c>
      <c r="Y17" s="13">
        <f aca="true" t="shared" si="14" ref="Y17:AL17">$X$17*Y39*$B$45</f>
        <v>1695.4560000000001</v>
      </c>
      <c r="Z17" s="13">
        <f t="shared" si="14"/>
        <v>412.608</v>
      </c>
      <c r="AA17" s="13">
        <f t="shared" si="14"/>
        <v>407.2320000000001</v>
      </c>
      <c r="AB17" s="13">
        <f t="shared" si="14"/>
        <v>405.216</v>
      </c>
      <c r="AC17" s="13">
        <f t="shared" si="14"/>
        <v>417.312</v>
      </c>
      <c r="AD17" s="13">
        <f t="shared" si="14"/>
        <v>4972.8</v>
      </c>
      <c r="AE17" s="13">
        <f t="shared" si="14"/>
        <v>3196.032</v>
      </c>
      <c r="AF17" s="13">
        <f t="shared" si="14"/>
        <v>3745.728</v>
      </c>
      <c r="AG17" s="13">
        <f t="shared" si="14"/>
        <v>4377.408</v>
      </c>
      <c r="AH17" s="13">
        <f t="shared" si="14"/>
        <v>2857.344</v>
      </c>
      <c r="AI17" s="13">
        <f t="shared" si="14"/>
        <v>4818.912000000001</v>
      </c>
      <c r="AJ17" s="13">
        <f t="shared" si="14"/>
        <v>4086.4320000000007</v>
      </c>
      <c r="AK17" s="13">
        <f t="shared" si="14"/>
        <v>2314.368</v>
      </c>
      <c r="AL17" s="13">
        <f t="shared" si="14"/>
        <v>2286.8160000000003</v>
      </c>
      <c r="AM17" s="14" t="s">
        <v>9</v>
      </c>
      <c r="AN17" s="12">
        <v>6.63867871352785</v>
      </c>
      <c r="AO17" s="32">
        <v>0.56</v>
      </c>
      <c r="AP17" s="13">
        <f>$AO$17*$B$45*AP39</f>
        <v>3151.6800000000003</v>
      </c>
      <c r="AQ17" s="13">
        <f>$AO$17*$B$45*AQ39</f>
        <v>3110.0160000000005</v>
      </c>
      <c r="AR17" s="14" t="s">
        <v>9</v>
      </c>
      <c r="AS17" s="12">
        <v>6.63867871352785</v>
      </c>
      <c r="AT17" s="5">
        <v>0.56</v>
      </c>
      <c r="AU17" s="13">
        <f>$AT$17*$B$45*AU39</f>
        <v>5031.264000000001</v>
      </c>
      <c r="AV17" s="14" t="s">
        <v>9</v>
      </c>
      <c r="AW17" s="12">
        <v>6.63867871352785</v>
      </c>
      <c r="AX17" s="5">
        <v>0.56</v>
      </c>
      <c r="AY17" s="13">
        <f>$AX$17*$B$45*AY39</f>
        <v>5854.464000000001</v>
      </c>
      <c r="AZ17" s="14" t="s">
        <v>9</v>
      </c>
      <c r="BA17" s="12">
        <v>6.63867871352785</v>
      </c>
      <c r="BB17" s="32">
        <v>0.56</v>
      </c>
      <c r="BC17" s="13">
        <f>$BB$17*$B$45*BC39</f>
        <v>2272.032</v>
      </c>
      <c r="BD17" s="13">
        <f>$BB$17*$B$45*BD39</f>
        <v>3540.096</v>
      </c>
      <c r="BE17" s="13">
        <f>$BB$17*$B$45*BE39</f>
        <v>4831.68</v>
      </c>
      <c r="BF17" s="14" t="s">
        <v>9</v>
      </c>
      <c r="BG17" s="12">
        <v>6.63867871352785</v>
      </c>
      <c r="BH17" s="5">
        <v>0.56</v>
      </c>
      <c r="BI17" s="13">
        <f>$BH$17*$B$45*BI39</f>
        <v>448.22400000000005</v>
      </c>
      <c r="BJ17" s="14" t="s">
        <v>9</v>
      </c>
      <c r="BK17" s="12">
        <v>6.63867871352785</v>
      </c>
      <c r="BL17" s="5">
        <v>0.28</v>
      </c>
      <c r="BM17" s="13">
        <f>$BL$17*$B$45*BM39</f>
        <v>183.45600000000002</v>
      </c>
      <c r="BN17" s="13">
        <f>$BL$17*$B$45*BN39</f>
        <v>448.22400000000005</v>
      </c>
      <c r="BO17" s="13">
        <f>$BL$17*$B$45*BO39</f>
        <v>260.064</v>
      </c>
      <c r="BP17" s="14" t="s">
        <v>9</v>
      </c>
      <c r="BQ17" s="12">
        <v>6.63867871352785</v>
      </c>
      <c r="BR17" s="5">
        <v>0.36</v>
      </c>
      <c r="BS17" s="13">
        <f aca="true" t="shared" si="15" ref="BS17:CC17">$BR$17*BS39*$B$45</f>
        <v>200.88</v>
      </c>
      <c r="BT17" s="13">
        <f t="shared" si="15"/>
        <v>2101.2479999999996</v>
      </c>
      <c r="BU17" s="13">
        <f t="shared" si="15"/>
        <v>2563.0559999999996</v>
      </c>
      <c r="BV17" s="13">
        <f t="shared" si="15"/>
        <v>2028.2399999999998</v>
      </c>
      <c r="BW17" s="13">
        <f t="shared" si="15"/>
        <v>2245.1040000000003</v>
      </c>
      <c r="BX17" s="13">
        <f t="shared" si="15"/>
        <v>2368.656</v>
      </c>
      <c r="BY17" s="13">
        <f t="shared" si="15"/>
        <v>2624.832</v>
      </c>
      <c r="BZ17" s="13">
        <f t="shared" si="15"/>
        <v>2369.0879999999997</v>
      </c>
      <c r="CA17" s="13">
        <f t="shared" si="15"/>
        <v>2420.064</v>
      </c>
      <c r="CB17" s="13">
        <f t="shared" si="15"/>
        <v>2593.296</v>
      </c>
      <c r="CC17" s="13">
        <f t="shared" si="15"/>
        <v>2579.4719999999998</v>
      </c>
    </row>
    <row r="18" spans="1:81" ht="12.75">
      <c r="A18" s="40" t="s">
        <v>17</v>
      </c>
      <c r="B18" s="40"/>
      <c r="C18" s="40"/>
      <c r="D18" s="40"/>
      <c r="E18" s="40"/>
      <c r="F18" s="40"/>
      <c r="G18" s="14" t="s">
        <v>9</v>
      </c>
      <c r="H18" s="12">
        <v>23.528449933686996</v>
      </c>
      <c r="I18" s="5">
        <v>0.56</v>
      </c>
      <c r="J18" s="13">
        <f aca="true" t="shared" si="16" ref="J18:U18">$I$18*$B$45*J39</f>
        <v>421.34400000000005</v>
      </c>
      <c r="K18" s="13">
        <f t="shared" si="16"/>
        <v>4111.296</v>
      </c>
      <c r="L18" s="13">
        <f t="shared" si="16"/>
        <v>5339.040000000001</v>
      </c>
      <c r="M18" s="13">
        <f t="shared" si="16"/>
        <v>4142.88</v>
      </c>
      <c r="N18" s="13">
        <f t="shared" si="16"/>
        <v>3973.536</v>
      </c>
      <c r="O18" s="13">
        <f t="shared" si="16"/>
        <v>2233.0560000000005</v>
      </c>
      <c r="P18" s="13">
        <f t="shared" si="16"/>
        <v>3431.9040000000005</v>
      </c>
      <c r="Q18" s="13">
        <f t="shared" si="16"/>
        <v>4806.816</v>
      </c>
      <c r="R18" s="13">
        <f t="shared" si="16"/>
        <v>5247.648</v>
      </c>
      <c r="S18" s="13">
        <f t="shared" si="16"/>
        <v>2366.784</v>
      </c>
      <c r="T18" s="13">
        <f t="shared" si="16"/>
        <v>4870.656</v>
      </c>
      <c r="U18" s="13">
        <f t="shared" si="16"/>
        <v>2638.944</v>
      </c>
      <c r="V18" s="14" t="s">
        <v>9</v>
      </c>
      <c r="W18" s="12">
        <v>23.528449933686996</v>
      </c>
      <c r="X18" s="5">
        <v>0.56</v>
      </c>
      <c r="Y18" s="13">
        <f aca="true" t="shared" si="17" ref="Y18:AL18">$X$18*Y39*$B$45</f>
        <v>1695.4560000000001</v>
      </c>
      <c r="Z18" s="13">
        <f t="shared" si="17"/>
        <v>412.608</v>
      </c>
      <c r="AA18" s="13">
        <f t="shared" si="17"/>
        <v>407.2320000000001</v>
      </c>
      <c r="AB18" s="13">
        <f t="shared" si="17"/>
        <v>405.216</v>
      </c>
      <c r="AC18" s="13">
        <f t="shared" si="17"/>
        <v>417.312</v>
      </c>
      <c r="AD18" s="13">
        <f t="shared" si="17"/>
        <v>4972.8</v>
      </c>
      <c r="AE18" s="13">
        <f t="shared" si="17"/>
        <v>3196.032</v>
      </c>
      <c r="AF18" s="13">
        <f t="shared" si="17"/>
        <v>3745.728</v>
      </c>
      <c r="AG18" s="13">
        <f t="shared" si="17"/>
        <v>4377.408</v>
      </c>
      <c r="AH18" s="13">
        <f t="shared" si="17"/>
        <v>2857.344</v>
      </c>
      <c r="AI18" s="13">
        <f t="shared" si="17"/>
        <v>4818.912000000001</v>
      </c>
      <c r="AJ18" s="13">
        <f t="shared" si="17"/>
        <v>4086.4320000000007</v>
      </c>
      <c r="AK18" s="13">
        <f t="shared" si="17"/>
        <v>2314.368</v>
      </c>
      <c r="AL18" s="13">
        <f t="shared" si="17"/>
        <v>2286.8160000000003</v>
      </c>
      <c r="AM18" s="14" t="s">
        <v>9</v>
      </c>
      <c r="AN18" s="12">
        <v>23.528449933686996</v>
      </c>
      <c r="AO18" s="32">
        <v>0.37</v>
      </c>
      <c r="AP18" s="13">
        <f>$AO$18*$B$45*AP39</f>
        <v>2082.3599999999997</v>
      </c>
      <c r="AQ18" s="13">
        <f>$AO$18*$B$45*AQ39</f>
        <v>2054.832</v>
      </c>
      <c r="AR18" s="14" t="s">
        <v>9</v>
      </c>
      <c r="AS18" s="12">
        <v>23.528449933686996</v>
      </c>
      <c r="AT18" s="5">
        <v>0.37</v>
      </c>
      <c r="AU18" s="13">
        <f>$AT$18*$B$45*AU39</f>
        <v>3324.2279999999996</v>
      </c>
      <c r="AV18" s="14" t="s">
        <v>9</v>
      </c>
      <c r="AW18" s="12">
        <v>23.528449933686996</v>
      </c>
      <c r="AX18" s="5">
        <v>0.37</v>
      </c>
      <c r="AY18" s="13">
        <f>$AX$18*$B$45*AY39</f>
        <v>3868.1279999999997</v>
      </c>
      <c r="AZ18" s="14" t="s">
        <v>9</v>
      </c>
      <c r="BA18" s="12">
        <v>23.528449933686996</v>
      </c>
      <c r="BB18" s="32">
        <v>0.37</v>
      </c>
      <c r="BC18" s="13">
        <f>$BB$18*$B$45*BC39</f>
        <v>1501.164</v>
      </c>
      <c r="BD18" s="13">
        <f>$BB$18*$B$45*BD39</f>
        <v>2338.9919999999997</v>
      </c>
      <c r="BE18" s="13">
        <f>$BB$18*$B$45*BE39</f>
        <v>3192.3599999999997</v>
      </c>
      <c r="BF18" s="14" t="s">
        <v>9</v>
      </c>
      <c r="BG18" s="12">
        <v>23.528449933686996</v>
      </c>
      <c r="BH18" s="5">
        <v>0.56</v>
      </c>
      <c r="BI18" s="13">
        <f>$BH$18*$B$45*BI39</f>
        <v>448.22400000000005</v>
      </c>
      <c r="BJ18" s="14" t="s">
        <v>9</v>
      </c>
      <c r="BK18" s="12">
        <v>23.528449933686996</v>
      </c>
      <c r="BL18" s="5">
        <v>0.28</v>
      </c>
      <c r="BM18" s="13">
        <f>$BL$18*$B$45*BM39</f>
        <v>183.45600000000002</v>
      </c>
      <c r="BN18" s="13">
        <f>$BL$18*$B$45*BN39</f>
        <v>448.22400000000005</v>
      </c>
      <c r="BO18" s="13">
        <f>$BL$18*$B$45*BO39</f>
        <v>260.064</v>
      </c>
      <c r="BP18" s="14" t="s">
        <v>9</v>
      </c>
      <c r="BQ18" s="12">
        <v>23.528449933686996</v>
      </c>
      <c r="BR18" s="5">
        <v>0.56</v>
      </c>
      <c r="BS18" s="13">
        <f aca="true" t="shared" si="18" ref="BS18:CC18">$BR$18*BS39*$B$45</f>
        <v>312.48</v>
      </c>
      <c r="BT18" s="13">
        <f t="shared" si="18"/>
        <v>3268.608</v>
      </c>
      <c r="BU18" s="13">
        <f t="shared" si="18"/>
        <v>3986.9759999999997</v>
      </c>
      <c r="BV18" s="13">
        <f t="shared" si="18"/>
        <v>3155.04</v>
      </c>
      <c r="BW18" s="13">
        <f t="shared" si="18"/>
        <v>3492.3840000000005</v>
      </c>
      <c r="BX18" s="13">
        <f t="shared" si="18"/>
        <v>3684.576</v>
      </c>
      <c r="BY18" s="13">
        <f t="shared" si="18"/>
        <v>4083.072</v>
      </c>
      <c r="BZ18" s="13">
        <f t="shared" si="18"/>
        <v>3685.2480000000005</v>
      </c>
      <c r="CA18" s="13">
        <f t="shared" si="18"/>
        <v>3764.544000000001</v>
      </c>
      <c r="CB18" s="13">
        <f t="shared" si="18"/>
        <v>4034.016</v>
      </c>
      <c r="CC18" s="13">
        <f t="shared" si="18"/>
        <v>4012.5120000000006</v>
      </c>
    </row>
    <row r="19" spans="1:81" ht="12.75">
      <c r="A19" s="40" t="s">
        <v>18</v>
      </c>
      <c r="B19" s="40"/>
      <c r="C19" s="40"/>
      <c r="D19" s="40"/>
      <c r="E19" s="40"/>
      <c r="F19" s="40"/>
      <c r="G19" s="14" t="s">
        <v>9</v>
      </c>
      <c r="H19" s="12">
        <v>0.40813328912466834</v>
      </c>
      <c r="I19" s="5">
        <v>0.27</v>
      </c>
      <c r="J19" s="13">
        <f aca="true" t="shared" si="19" ref="J19:U19">$I$19*$B$45*J39</f>
        <v>203.14800000000002</v>
      </c>
      <c r="K19" s="13">
        <f t="shared" si="19"/>
        <v>1982.232</v>
      </c>
      <c r="L19" s="13">
        <f t="shared" si="19"/>
        <v>2574.1800000000003</v>
      </c>
      <c r="M19" s="13">
        <f t="shared" si="19"/>
        <v>1997.46</v>
      </c>
      <c r="N19" s="13">
        <f t="shared" si="19"/>
        <v>1915.812</v>
      </c>
      <c r="O19" s="13">
        <f t="shared" si="19"/>
        <v>1076.652</v>
      </c>
      <c r="P19" s="13">
        <f t="shared" si="19"/>
        <v>1654.6680000000001</v>
      </c>
      <c r="Q19" s="13">
        <f t="shared" si="19"/>
        <v>2317.572</v>
      </c>
      <c r="R19" s="13">
        <f t="shared" si="19"/>
        <v>2530.116</v>
      </c>
      <c r="S19" s="13">
        <f t="shared" si="19"/>
        <v>1141.128</v>
      </c>
      <c r="T19" s="13">
        <f t="shared" si="19"/>
        <v>2348.352</v>
      </c>
      <c r="U19" s="13">
        <f t="shared" si="19"/>
        <v>1272.348</v>
      </c>
      <c r="V19" s="14" t="s">
        <v>9</v>
      </c>
      <c r="W19" s="12">
        <v>0.40813328912466834</v>
      </c>
      <c r="X19" s="5">
        <v>0.27</v>
      </c>
      <c r="Y19" s="13">
        <f aca="true" t="shared" si="20" ref="Y19:AL19">$X$19*Y39*$B$45</f>
        <v>817.4520000000001</v>
      </c>
      <c r="Z19" s="13">
        <f t="shared" si="20"/>
        <v>198.93599999999998</v>
      </c>
      <c r="AA19" s="13">
        <f t="shared" si="20"/>
        <v>196.34400000000002</v>
      </c>
      <c r="AB19" s="13">
        <f t="shared" si="20"/>
        <v>195.37199999999999</v>
      </c>
      <c r="AC19" s="13">
        <f t="shared" si="20"/>
        <v>201.20400000000004</v>
      </c>
      <c r="AD19" s="13">
        <f t="shared" si="20"/>
        <v>2397.6000000000004</v>
      </c>
      <c r="AE19" s="13">
        <f t="shared" si="20"/>
        <v>1540.944</v>
      </c>
      <c r="AF19" s="13">
        <f t="shared" si="20"/>
        <v>1805.9759999999999</v>
      </c>
      <c r="AG19" s="13">
        <f t="shared" si="20"/>
        <v>2110.536</v>
      </c>
      <c r="AH19" s="13">
        <f t="shared" si="20"/>
        <v>1377.6480000000001</v>
      </c>
      <c r="AI19" s="13">
        <f t="shared" si="20"/>
        <v>2323.4040000000005</v>
      </c>
      <c r="AJ19" s="13">
        <f t="shared" si="20"/>
        <v>1970.2440000000001</v>
      </c>
      <c r="AK19" s="13">
        <f t="shared" si="20"/>
        <v>1115.856</v>
      </c>
      <c r="AL19" s="13">
        <f t="shared" si="20"/>
        <v>1102.5720000000001</v>
      </c>
      <c r="AM19" s="14" t="s">
        <v>9</v>
      </c>
      <c r="AN19" s="12">
        <v>0.40813328912466834</v>
      </c>
      <c r="AO19" s="32">
        <v>0.28</v>
      </c>
      <c r="AP19" s="13">
        <f>$AO$19*$B$45*AP39</f>
        <v>1575.8400000000001</v>
      </c>
      <c r="AQ19" s="13">
        <f>$AO$19*$B$45*AQ39</f>
        <v>1555.0080000000003</v>
      </c>
      <c r="AR19" s="14" t="s">
        <v>9</v>
      </c>
      <c r="AS19" s="12">
        <v>0.40813328912466834</v>
      </c>
      <c r="AT19" s="5">
        <v>0.28</v>
      </c>
      <c r="AU19" s="13">
        <f>$AT$19*$B$45*AU39</f>
        <v>2515.6320000000005</v>
      </c>
      <c r="AV19" s="14" t="s">
        <v>9</v>
      </c>
      <c r="AW19" s="12">
        <v>0.40813328912466834</v>
      </c>
      <c r="AX19" s="5">
        <v>0.28</v>
      </c>
      <c r="AY19" s="13">
        <f>$AX$19*$B$45*AY39</f>
        <v>2927.2320000000004</v>
      </c>
      <c r="AZ19" s="14" t="s">
        <v>9</v>
      </c>
      <c r="BA19" s="12">
        <v>0.40813328912466834</v>
      </c>
      <c r="BB19" s="32">
        <v>0.28</v>
      </c>
      <c r="BC19" s="13">
        <f>$BB$19*$B$45*BC39</f>
        <v>1136.016</v>
      </c>
      <c r="BD19" s="13">
        <f>$BB$19*$B$45*BD39</f>
        <v>1770.048</v>
      </c>
      <c r="BE19" s="13">
        <f>$BB$19*$B$45*BE39</f>
        <v>2415.84</v>
      </c>
      <c r="BF19" s="14" t="s">
        <v>9</v>
      </c>
      <c r="BG19" s="12">
        <v>0.40813328912466834</v>
      </c>
      <c r="BH19" s="5">
        <v>0.27</v>
      </c>
      <c r="BI19" s="13">
        <f>$BH$19*$B$45*BI39</f>
        <v>216.10800000000003</v>
      </c>
      <c r="BJ19" s="14" t="s">
        <v>9</v>
      </c>
      <c r="BK19" s="12">
        <v>0.40813328912466834</v>
      </c>
      <c r="BL19" s="5">
        <v>0.13</v>
      </c>
      <c r="BM19" s="13">
        <f>$BL$19*$B$45*BM39</f>
        <v>85.176</v>
      </c>
      <c r="BN19" s="13">
        <f>$BL$19*$B$45*BN39</f>
        <v>208.104</v>
      </c>
      <c r="BO19" s="13">
        <f>$BL$19*$B$45*BO39</f>
        <v>120.74400000000001</v>
      </c>
      <c r="BP19" s="14" t="s">
        <v>9</v>
      </c>
      <c r="BQ19" s="12">
        <v>0.40813328912466834</v>
      </c>
      <c r="BR19" s="5">
        <v>0.21</v>
      </c>
      <c r="BS19" s="13">
        <f aca="true" t="shared" si="21" ref="BS19:CC19">$BR$19*BS39*$B$45</f>
        <v>117.17999999999998</v>
      </c>
      <c r="BT19" s="13">
        <f t="shared" si="21"/>
        <v>1225.7279999999998</v>
      </c>
      <c r="BU19" s="13">
        <f t="shared" si="21"/>
        <v>1495.116</v>
      </c>
      <c r="BV19" s="13">
        <f t="shared" si="21"/>
        <v>1183.1399999999999</v>
      </c>
      <c r="BW19" s="13">
        <f t="shared" si="21"/>
        <v>1309.644</v>
      </c>
      <c r="BX19" s="13">
        <f t="shared" si="21"/>
        <v>1381.716</v>
      </c>
      <c r="BY19" s="13">
        <f t="shared" si="21"/>
        <v>1531.152</v>
      </c>
      <c r="BZ19" s="13">
        <f t="shared" si="21"/>
        <v>1381.9679999999998</v>
      </c>
      <c r="CA19" s="13">
        <f t="shared" si="21"/>
        <v>1411.7040000000002</v>
      </c>
      <c r="CB19" s="13">
        <f t="shared" si="21"/>
        <v>1512.7559999999999</v>
      </c>
      <c r="CC19" s="13">
        <f t="shared" si="21"/>
        <v>1504.692</v>
      </c>
    </row>
    <row r="20" spans="1:81" ht="43.5" customHeight="1">
      <c r="A20" s="40" t="s">
        <v>29</v>
      </c>
      <c r="B20" s="40"/>
      <c r="C20" s="40"/>
      <c r="D20" s="40"/>
      <c r="E20" s="40"/>
      <c r="F20" s="40"/>
      <c r="G20" s="16" t="s">
        <v>19</v>
      </c>
      <c r="H20" s="12">
        <v>12.083350464190978</v>
      </c>
      <c r="I20" s="5">
        <v>0.66</v>
      </c>
      <c r="J20" s="13">
        <f aca="true" t="shared" si="22" ref="J20:U20">$I$20*$B$45*J39</f>
        <v>496.584</v>
      </c>
      <c r="K20" s="13">
        <f t="shared" si="22"/>
        <v>4845.455999999999</v>
      </c>
      <c r="L20" s="13">
        <f t="shared" si="22"/>
        <v>6292.44</v>
      </c>
      <c r="M20" s="13">
        <f t="shared" si="22"/>
        <v>4882.68</v>
      </c>
      <c r="N20" s="13">
        <f t="shared" si="22"/>
        <v>4683.096</v>
      </c>
      <c r="O20" s="13">
        <f t="shared" si="22"/>
        <v>2631.8160000000003</v>
      </c>
      <c r="P20" s="13">
        <f t="shared" si="22"/>
        <v>4044.7439999999997</v>
      </c>
      <c r="Q20" s="13">
        <f t="shared" si="22"/>
        <v>5665.1759999999995</v>
      </c>
      <c r="R20" s="13">
        <f t="shared" si="22"/>
        <v>6184.728</v>
      </c>
      <c r="S20" s="13">
        <f t="shared" si="22"/>
        <v>2789.424</v>
      </c>
      <c r="T20" s="13">
        <f t="shared" si="22"/>
        <v>5740.415999999999</v>
      </c>
      <c r="U20" s="13">
        <f t="shared" si="22"/>
        <v>3110.1839999999997</v>
      </c>
      <c r="V20" s="16" t="s">
        <v>19</v>
      </c>
      <c r="W20" s="12">
        <v>12.083350464190978</v>
      </c>
      <c r="X20" s="5">
        <v>0.66</v>
      </c>
      <c r="Y20" s="13">
        <f aca="true" t="shared" si="23" ref="Y20:AL20">$X$20*Y39*$B$45</f>
        <v>1998.2160000000003</v>
      </c>
      <c r="Z20" s="13">
        <f t="shared" si="23"/>
        <v>486.288</v>
      </c>
      <c r="AA20" s="13">
        <f t="shared" si="23"/>
        <v>479.952</v>
      </c>
      <c r="AB20" s="13">
        <f t="shared" si="23"/>
        <v>477.576</v>
      </c>
      <c r="AC20" s="13">
        <f t="shared" si="23"/>
        <v>491.83200000000005</v>
      </c>
      <c r="AD20" s="13">
        <f t="shared" si="23"/>
        <v>5860.8</v>
      </c>
      <c r="AE20" s="13">
        <f t="shared" si="23"/>
        <v>3766.7520000000004</v>
      </c>
      <c r="AF20" s="13">
        <f t="shared" si="23"/>
        <v>4414.608</v>
      </c>
      <c r="AG20" s="13">
        <f t="shared" si="23"/>
        <v>5159.088</v>
      </c>
      <c r="AH20" s="13">
        <f t="shared" si="23"/>
        <v>3367.584</v>
      </c>
      <c r="AI20" s="13">
        <f t="shared" si="23"/>
        <v>5679.432000000001</v>
      </c>
      <c r="AJ20" s="13">
        <f t="shared" si="23"/>
        <v>4816.152000000001</v>
      </c>
      <c r="AK20" s="13">
        <f t="shared" si="23"/>
        <v>2727.648</v>
      </c>
      <c r="AL20" s="13">
        <f t="shared" si="23"/>
        <v>2695.1760000000004</v>
      </c>
      <c r="AM20" s="16" t="s">
        <v>19</v>
      </c>
      <c r="AN20" s="12">
        <v>12.083350464190978</v>
      </c>
      <c r="AO20" s="32">
        <v>0.68</v>
      </c>
      <c r="AP20" s="13">
        <f>$AO$20*$B$45*AP39</f>
        <v>3827.04</v>
      </c>
      <c r="AQ20" s="13">
        <f>$AO$20*$B$45*AQ39</f>
        <v>3776.4480000000003</v>
      </c>
      <c r="AR20" s="16" t="s">
        <v>19</v>
      </c>
      <c r="AS20" s="12">
        <v>12.083350464190978</v>
      </c>
      <c r="AT20" s="5">
        <v>0.68</v>
      </c>
      <c r="AU20" s="13">
        <f>$AT$20*$B$45*AU39</f>
        <v>6109.392000000001</v>
      </c>
      <c r="AV20" s="16" t="s">
        <v>19</v>
      </c>
      <c r="AW20" s="12">
        <v>12.083350464190978</v>
      </c>
      <c r="AX20" s="5">
        <v>0.68</v>
      </c>
      <c r="AY20" s="13">
        <f>$AX$20*$B$45*AY39</f>
        <v>7108.992</v>
      </c>
      <c r="AZ20" s="16" t="s">
        <v>19</v>
      </c>
      <c r="BA20" s="12">
        <v>12.083350464190978</v>
      </c>
      <c r="BB20" s="32">
        <v>0.68</v>
      </c>
      <c r="BC20" s="13">
        <f>$BB$20*$B$45*BC39</f>
        <v>2758.896</v>
      </c>
      <c r="BD20" s="13">
        <f>$BB$20*$B$45*BD39</f>
        <v>4298.688</v>
      </c>
      <c r="BE20" s="13">
        <f>$BB$20*$B$45*BE39</f>
        <v>5867.04</v>
      </c>
      <c r="BF20" s="16" t="s">
        <v>19</v>
      </c>
      <c r="BG20" s="12">
        <v>12.083350464190978</v>
      </c>
      <c r="BH20" s="5">
        <v>0.66</v>
      </c>
      <c r="BI20" s="13">
        <f>$BH$20*$B$45*BI39</f>
        <v>528.264</v>
      </c>
      <c r="BJ20" s="16" t="s">
        <v>19</v>
      </c>
      <c r="BK20" s="12">
        <v>12.083350464190978</v>
      </c>
      <c r="BL20" s="5">
        <v>0.33</v>
      </c>
      <c r="BM20" s="13">
        <f>$BL$20*$B$45*BM39</f>
        <v>216.216</v>
      </c>
      <c r="BN20" s="13">
        <f>$BL$20*$B$45*BN39</f>
        <v>528.264</v>
      </c>
      <c r="BO20" s="13">
        <f>$BL$20*$B$45*BO39</f>
        <v>306.504</v>
      </c>
      <c r="BP20" s="16" t="s">
        <v>19</v>
      </c>
      <c r="BQ20" s="12">
        <v>12.083350464190978</v>
      </c>
      <c r="BR20" s="5">
        <v>0.22</v>
      </c>
      <c r="BS20" s="13">
        <f aca="true" t="shared" si="24" ref="BS20:CC20">$BR$20*BS39*$B$45</f>
        <v>122.76</v>
      </c>
      <c r="BT20" s="13">
        <f t="shared" si="24"/>
        <v>1284.096</v>
      </c>
      <c r="BU20" s="13">
        <f t="shared" si="24"/>
        <v>1566.312</v>
      </c>
      <c r="BV20" s="13">
        <f t="shared" si="24"/>
        <v>1239.48</v>
      </c>
      <c r="BW20" s="13">
        <f t="shared" si="24"/>
        <v>1372.0080000000003</v>
      </c>
      <c r="BX20" s="13">
        <f t="shared" si="24"/>
        <v>1447.512</v>
      </c>
      <c r="BY20" s="13">
        <f t="shared" si="24"/>
        <v>1604.0639999999999</v>
      </c>
      <c r="BZ20" s="13">
        <f t="shared" si="24"/>
        <v>1447.7759999999998</v>
      </c>
      <c r="CA20" s="13">
        <f t="shared" si="24"/>
        <v>1478.928</v>
      </c>
      <c r="CB20" s="13">
        <f t="shared" si="24"/>
        <v>1584.792</v>
      </c>
      <c r="CC20" s="13">
        <f t="shared" si="24"/>
        <v>1576.344</v>
      </c>
    </row>
    <row r="21" spans="1:81" ht="12.75">
      <c r="A21" s="40" t="s">
        <v>30</v>
      </c>
      <c r="B21" s="40"/>
      <c r="C21" s="40"/>
      <c r="D21" s="40"/>
      <c r="E21" s="40"/>
      <c r="F21" s="40"/>
      <c r="G21" s="14" t="s">
        <v>9</v>
      </c>
      <c r="H21" s="12">
        <v>7.994505494505494</v>
      </c>
      <c r="I21" s="5">
        <v>0.23</v>
      </c>
      <c r="J21" s="13">
        <f aca="true" t="shared" si="25" ref="J21:U21">$I$21*$B$45*J39</f>
        <v>173.05200000000002</v>
      </c>
      <c r="K21" s="13">
        <f t="shared" si="25"/>
        <v>1688.568</v>
      </c>
      <c r="L21" s="13">
        <f t="shared" si="25"/>
        <v>2192.82</v>
      </c>
      <c r="M21" s="13">
        <f t="shared" si="25"/>
        <v>1701.5400000000002</v>
      </c>
      <c r="N21" s="13">
        <f t="shared" si="25"/>
        <v>1631.988</v>
      </c>
      <c r="O21" s="13">
        <f t="shared" si="25"/>
        <v>917.1480000000001</v>
      </c>
      <c r="P21" s="13">
        <f t="shared" si="25"/>
        <v>1409.5320000000002</v>
      </c>
      <c r="Q21" s="13">
        <f t="shared" si="25"/>
        <v>1974.228</v>
      </c>
      <c r="R21" s="13">
        <f t="shared" si="25"/>
        <v>2155.284</v>
      </c>
      <c r="S21" s="13">
        <f t="shared" si="25"/>
        <v>972.072</v>
      </c>
      <c r="T21" s="13">
        <f t="shared" si="25"/>
        <v>2000.448</v>
      </c>
      <c r="U21" s="13">
        <f t="shared" si="25"/>
        <v>1083.852</v>
      </c>
      <c r="V21" s="14" t="s">
        <v>9</v>
      </c>
      <c r="W21" s="12">
        <v>7.994505494505494</v>
      </c>
      <c r="X21" s="5">
        <v>0.23</v>
      </c>
      <c r="Y21" s="13">
        <f aca="true" t="shared" si="26" ref="Y21:AL21">$X$21*Y39*$B$45</f>
        <v>696.3480000000001</v>
      </c>
      <c r="Z21" s="13">
        <f t="shared" si="26"/>
        <v>169.464</v>
      </c>
      <c r="AA21" s="13">
        <f t="shared" si="26"/>
        <v>167.256</v>
      </c>
      <c r="AB21" s="13">
        <f t="shared" si="26"/>
        <v>166.428</v>
      </c>
      <c r="AC21" s="13">
        <f t="shared" si="26"/>
        <v>171.39600000000002</v>
      </c>
      <c r="AD21" s="13">
        <f t="shared" si="26"/>
        <v>2042.4</v>
      </c>
      <c r="AE21" s="13">
        <f t="shared" si="26"/>
        <v>1312.656</v>
      </c>
      <c r="AF21" s="13">
        <f t="shared" si="26"/>
        <v>1538.424</v>
      </c>
      <c r="AG21" s="13">
        <f t="shared" si="26"/>
        <v>1797.864</v>
      </c>
      <c r="AH21" s="13">
        <f t="shared" si="26"/>
        <v>1173.5520000000001</v>
      </c>
      <c r="AI21" s="13">
        <f t="shared" si="26"/>
        <v>1979.1960000000004</v>
      </c>
      <c r="AJ21" s="13">
        <f t="shared" si="26"/>
        <v>1678.356</v>
      </c>
      <c r="AK21" s="13">
        <f t="shared" si="26"/>
        <v>950.5440000000001</v>
      </c>
      <c r="AL21" s="13">
        <f t="shared" si="26"/>
        <v>939.2280000000001</v>
      </c>
      <c r="AM21" s="14" t="s">
        <v>9</v>
      </c>
      <c r="AN21" s="12">
        <v>7.994505494505494</v>
      </c>
      <c r="AO21" s="32">
        <v>0.23</v>
      </c>
      <c r="AP21" s="13">
        <f>$AO$21*$B$45*AP39</f>
        <v>1294.44</v>
      </c>
      <c r="AQ21" s="13">
        <f>$AO$21*$B$45*AQ39</f>
        <v>1277.3280000000002</v>
      </c>
      <c r="AR21" s="14" t="s">
        <v>9</v>
      </c>
      <c r="AS21" s="12">
        <v>7.994505494505494</v>
      </c>
      <c r="AT21" s="5">
        <v>0.63</v>
      </c>
      <c r="AU21" s="13">
        <f>$AT$21*$B$45*AU39</f>
        <v>5660.1720000000005</v>
      </c>
      <c r="AV21" s="14" t="s">
        <v>9</v>
      </c>
      <c r="AW21" s="12">
        <v>7.994505494505494</v>
      </c>
      <c r="AX21" s="5">
        <v>0.63</v>
      </c>
      <c r="AY21" s="13">
        <f>$AX$21*$B$45*AY39</f>
        <v>6586.272000000001</v>
      </c>
      <c r="AZ21" s="14" t="s">
        <v>9</v>
      </c>
      <c r="BA21" s="12">
        <v>7.994505494505494</v>
      </c>
      <c r="BB21" s="32">
        <v>0.23</v>
      </c>
      <c r="BC21" s="13">
        <f>$BB$21*$B$45*BC39</f>
        <v>933.1560000000002</v>
      </c>
      <c r="BD21" s="13">
        <f>$BB$21*$B$45*BD39</f>
        <v>1453.968</v>
      </c>
      <c r="BE21" s="13">
        <f>$BB$21*$B$45*BE39</f>
        <v>1984.44</v>
      </c>
      <c r="BF21" s="14" t="s">
        <v>9</v>
      </c>
      <c r="BG21" s="12">
        <v>7.994505494505494</v>
      </c>
      <c r="BH21" s="5">
        <v>0.23</v>
      </c>
      <c r="BI21" s="13">
        <f>$BH$21*$B$45*BI39</f>
        <v>184.092</v>
      </c>
      <c r="BJ21" s="14" t="s">
        <v>9</v>
      </c>
      <c r="BK21" s="12">
        <v>7.994505494505494</v>
      </c>
      <c r="BL21" s="5">
        <v>0.12</v>
      </c>
      <c r="BM21" s="13">
        <f>$BL$21*$B$45*BM39</f>
        <v>78.624</v>
      </c>
      <c r="BN21" s="13">
        <f>$BL$21*$B$45*BN39</f>
        <v>192.096</v>
      </c>
      <c r="BO21" s="13">
        <f>$BL$21*$B$45*BO39</f>
        <v>111.456</v>
      </c>
      <c r="BP21" s="14" t="s">
        <v>9</v>
      </c>
      <c r="BQ21" s="12">
        <v>7.994505494505494</v>
      </c>
      <c r="BR21" s="5">
        <v>0.12</v>
      </c>
      <c r="BS21" s="13">
        <f aca="true" t="shared" si="27" ref="BS21:CC21">$BR$21*BS39*$B$45</f>
        <v>66.96000000000001</v>
      </c>
      <c r="BT21" s="13">
        <f t="shared" si="27"/>
        <v>700.4159999999999</v>
      </c>
      <c r="BU21" s="13">
        <f t="shared" si="27"/>
        <v>854.352</v>
      </c>
      <c r="BV21" s="13">
        <f t="shared" si="27"/>
        <v>676.0799999999999</v>
      </c>
      <c r="BW21" s="13">
        <f t="shared" si="27"/>
        <v>748.368</v>
      </c>
      <c r="BX21" s="13">
        <f t="shared" si="27"/>
        <v>789.5519999999999</v>
      </c>
      <c r="BY21" s="13">
        <f t="shared" si="27"/>
        <v>874.9440000000001</v>
      </c>
      <c r="BZ21" s="13">
        <f t="shared" si="27"/>
        <v>789.6959999999999</v>
      </c>
      <c r="CA21" s="13">
        <f t="shared" si="27"/>
        <v>806.6880000000001</v>
      </c>
      <c r="CB21" s="13">
        <f t="shared" si="27"/>
        <v>864.4319999999998</v>
      </c>
      <c r="CC21" s="13">
        <f t="shared" si="27"/>
        <v>859.8240000000001</v>
      </c>
    </row>
    <row r="22" spans="1:81" ht="12.75">
      <c r="A22" s="40" t="s">
        <v>31</v>
      </c>
      <c r="B22" s="40"/>
      <c r="C22" s="40"/>
      <c r="D22" s="40"/>
      <c r="E22" s="40"/>
      <c r="F22" s="40"/>
      <c r="G22" s="14" t="s">
        <v>9</v>
      </c>
      <c r="H22" s="12">
        <v>7.994505494505494</v>
      </c>
      <c r="I22" s="5">
        <v>2.97</v>
      </c>
      <c r="J22" s="13">
        <f aca="true" t="shared" si="28" ref="J22:U22">$I$22*$B$45*J39</f>
        <v>2234.628</v>
      </c>
      <c r="K22" s="13">
        <f t="shared" si="28"/>
        <v>21804.552</v>
      </c>
      <c r="L22" s="13">
        <f t="shared" si="28"/>
        <v>28315.98</v>
      </c>
      <c r="M22" s="13">
        <f t="shared" si="28"/>
        <v>21972.06</v>
      </c>
      <c r="N22" s="13">
        <f t="shared" si="28"/>
        <v>21073.931999999997</v>
      </c>
      <c r="O22" s="13">
        <f t="shared" si="28"/>
        <v>11843.172</v>
      </c>
      <c r="P22" s="13">
        <f t="shared" si="28"/>
        <v>18201.347999999998</v>
      </c>
      <c r="Q22" s="13">
        <f t="shared" si="28"/>
        <v>25493.291999999998</v>
      </c>
      <c r="R22" s="13">
        <f t="shared" si="28"/>
        <v>27831.275999999998</v>
      </c>
      <c r="S22" s="13">
        <f t="shared" si="28"/>
        <v>12552.408</v>
      </c>
      <c r="T22" s="13">
        <f t="shared" si="28"/>
        <v>25831.872</v>
      </c>
      <c r="U22" s="13">
        <f t="shared" si="28"/>
        <v>13995.828</v>
      </c>
      <c r="V22" s="14" t="s">
        <v>9</v>
      </c>
      <c r="W22" s="12">
        <v>7.994505494505494</v>
      </c>
      <c r="X22" s="5">
        <v>2.97</v>
      </c>
      <c r="Y22" s="13">
        <f aca="true" t="shared" si="29" ref="Y22:AL22">$X$22*Y39*$B$45</f>
        <v>8991.972000000002</v>
      </c>
      <c r="Z22" s="13">
        <f t="shared" si="29"/>
        <v>2188.2960000000003</v>
      </c>
      <c r="AA22" s="13">
        <f t="shared" si="29"/>
        <v>2159.7840000000006</v>
      </c>
      <c r="AB22" s="13">
        <f t="shared" si="29"/>
        <v>2149.092</v>
      </c>
      <c r="AC22" s="13">
        <f t="shared" si="29"/>
        <v>2213.244</v>
      </c>
      <c r="AD22" s="13">
        <f t="shared" si="29"/>
        <v>26373.600000000002</v>
      </c>
      <c r="AE22" s="13">
        <f t="shared" si="29"/>
        <v>16950.384000000002</v>
      </c>
      <c r="AF22" s="13">
        <f t="shared" si="29"/>
        <v>19865.736</v>
      </c>
      <c r="AG22" s="13">
        <f t="shared" si="29"/>
        <v>23215.896</v>
      </c>
      <c r="AH22" s="13">
        <f t="shared" si="29"/>
        <v>15154.128</v>
      </c>
      <c r="AI22" s="13">
        <f t="shared" si="29"/>
        <v>25557.444000000003</v>
      </c>
      <c r="AJ22" s="13">
        <f t="shared" si="29"/>
        <v>21672.684</v>
      </c>
      <c r="AK22" s="13">
        <f t="shared" si="29"/>
        <v>12274.416000000001</v>
      </c>
      <c r="AL22" s="13">
        <f t="shared" si="29"/>
        <v>12128.292000000001</v>
      </c>
      <c r="AM22" s="14" t="s">
        <v>9</v>
      </c>
      <c r="AN22" s="12">
        <v>7.994505494505494</v>
      </c>
      <c r="AO22" s="32">
        <v>2.74</v>
      </c>
      <c r="AP22" s="13">
        <f>$AO$22*$B$45*AP39</f>
        <v>15420.720000000001</v>
      </c>
      <c r="AQ22" s="13">
        <f>$AO$22*$B$45*AQ39</f>
        <v>15216.864000000001</v>
      </c>
      <c r="AR22" s="14" t="s">
        <v>9</v>
      </c>
      <c r="AS22" s="12">
        <v>7.994505494505494</v>
      </c>
      <c r="AT22" s="5">
        <v>2.74</v>
      </c>
      <c r="AU22" s="13">
        <f>$AT$22*$B$45*AU39</f>
        <v>24617.256000000005</v>
      </c>
      <c r="AV22" s="14" t="s">
        <v>9</v>
      </c>
      <c r="AW22" s="12">
        <v>7.994505494505494</v>
      </c>
      <c r="AX22" s="5">
        <v>2.74</v>
      </c>
      <c r="AY22" s="13">
        <f>$AX$22*$B$45*AY39</f>
        <v>28645.056000000004</v>
      </c>
      <c r="AZ22" s="14" t="s">
        <v>9</v>
      </c>
      <c r="BA22" s="12">
        <v>7.994505494505494</v>
      </c>
      <c r="BB22" s="32">
        <v>2.74</v>
      </c>
      <c r="BC22" s="13">
        <f>$BB$22*$B$45*BC39</f>
        <v>11116.728000000001</v>
      </c>
      <c r="BD22" s="13">
        <f>$BB$22*$B$45*BD39</f>
        <v>17321.184</v>
      </c>
      <c r="BE22" s="13">
        <f>$BB$22*$B$45*BE39</f>
        <v>23640.72</v>
      </c>
      <c r="BF22" s="14" t="s">
        <v>9</v>
      </c>
      <c r="BG22" s="12">
        <v>7.994505494505494</v>
      </c>
      <c r="BH22" s="5">
        <v>2.97</v>
      </c>
      <c r="BI22" s="13">
        <f>$BH$22*$B$45*BI39</f>
        <v>2377.188</v>
      </c>
      <c r="BJ22" s="14" t="s">
        <v>9</v>
      </c>
      <c r="BK22" s="12">
        <v>7.994505494505494</v>
      </c>
      <c r="BL22" s="5">
        <v>2.97</v>
      </c>
      <c r="BM22" s="13">
        <f>$BL$22*$B$45*BM39</f>
        <v>1945.9440000000002</v>
      </c>
      <c r="BN22" s="13">
        <f>$BL$22*$B$45*BN39</f>
        <v>4754.376</v>
      </c>
      <c r="BO22" s="13">
        <f>$BL$22*$B$45*BO39</f>
        <v>2758.536</v>
      </c>
      <c r="BP22" s="14" t="s">
        <v>9</v>
      </c>
      <c r="BQ22" s="12">
        <v>7.994505494505494</v>
      </c>
      <c r="BR22" s="12">
        <v>2.97</v>
      </c>
      <c r="BS22" s="13">
        <f aca="true" t="shared" si="30" ref="BS22:CC22">$BR$22*BS39*$B$45</f>
        <v>1657.2600000000002</v>
      </c>
      <c r="BT22" s="13">
        <f t="shared" si="30"/>
        <v>17335.296</v>
      </c>
      <c r="BU22" s="13">
        <f t="shared" si="30"/>
        <v>21145.212</v>
      </c>
      <c r="BV22" s="13">
        <f t="shared" si="30"/>
        <v>16732.980000000003</v>
      </c>
      <c r="BW22" s="13">
        <f t="shared" si="30"/>
        <v>18522.108000000004</v>
      </c>
      <c r="BX22" s="13">
        <f t="shared" si="30"/>
        <v>19541.412</v>
      </c>
      <c r="BY22" s="13">
        <f t="shared" si="30"/>
        <v>21654.864</v>
      </c>
      <c r="BZ22" s="13">
        <f t="shared" si="30"/>
        <v>19544.976000000002</v>
      </c>
      <c r="CA22" s="13">
        <f t="shared" si="30"/>
        <v>19965.528000000006</v>
      </c>
      <c r="CB22" s="13">
        <f t="shared" si="30"/>
        <v>21394.692000000003</v>
      </c>
      <c r="CC22" s="13">
        <f t="shared" si="30"/>
        <v>21280.644</v>
      </c>
    </row>
    <row r="23" spans="1:81" ht="12.75">
      <c r="A23" s="40" t="s">
        <v>32</v>
      </c>
      <c r="B23" s="40"/>
      <c r="C23" s="40"/>
      <c r="D23" s="40"/>
      <c r="E23" s="40"/>
      <c r="F23" s="40"/>
      <c r="G23" s="14" t="s">
        <v>9</v>
      </c>
      <c r="H23" s="12">
        <v>7.994505494505494</v>
      </c>
      <c r="I23" s="5">
        <v>3.31</v>
      </c>
      <c r="J23" s="13">
        <f aca="true" t="shared" si="31" ref="J23:U23">$I$23*$B$45*J39</f>
        <v>2490.444</v>
      </c>
      <c r="K23" s="13">
        <f t="shared" si="31"/>
        <v>24300.695999999996</v>
      </c>
      <c r="L23" s="13">
        <f t="shared" si="31"/>
        <v>31557.54</v>
      </c>
      <c r="M23" s="13">
        <f t="shared" si="31"/>
        <v>24487.38</v>
      </c>
      <c r="N23" s="13">
        <f t="shared" si="31"/>
        <v>23486.435999999998</v>
      </c>
      <c r="O23" s="13">
        <f t="shared" si="31"/>
        <v>13198.956</v>
      </c>
      <c r="P23" s="13">
        <f t="shared" si="31"/>
        <v>20285.003999999997</v>
      </c>
      <c r="Q23" s="13">
        <f t="shared" si="31"/>
        <v>28411.715999999997</v>
      </c>
      <c r="R23" s="13">
        <f t="shared" si="31"/>
        <v>31017.347999999998</v>
      </c>
      <c r="S23" s="13">
        <f t="shared" si="31"/>
        <v>13989.384</v>
      </c>
      <c r="T23" s="13">
        <f t="shared" si="31"/>
        <v>28789.055999999997</v>
      </c>
      <c r="U23" s="13">
        <f t="shared" si="31"/>
        <v>15598.044</v>
      </c>
      <c r="V23" s="14" t="s">
        <v>9</v>
      </c>
      <c r="W23" s="12">
        <v>7.994505494505494</v>
      </c>
      <c r="X23" s="5">
        <v>3.31</v>
      </c>
      <c r="Y23" s="13">
        <f aca="true" t="shared" si="32" ref="Y23:AL23">$X$23*Y39*$B$45</f>
        <v>10021.356</v>
      </c>
      <c r="Z23" s="13">
        <f t="shared" si="32"/>
        <v>2438.808</v>
      </c>
      <c r="AA23" s="13">
        <f t="shared" si="32"/>
        <v>2407.032</v>
      </c>
      <c r="AB23" s="13">
        <f t="shared" si="32"/>
        <v>2395.116</v>
      </c>
      <c r="AC23" s="13">
        <f t="shared" si="32"/>
        <v>2466.612</v>
      </c>
      <c r="AD23" s="13">
        <f t="shared" si="32"/>
        <v>29392.800000000003</v>
      </c>
      <c r="AE23" s="13">
        <f t="shared" si="32"/>
        <v>18890.832000000002</v>
      </c>
      <c r="AF23" s="13">
        <f t="shared" si="32"/>
        <v>22139.928</v>
      </c>
      <c r="AG23" s="13">
        <f t="shared" si="32"/>
        <v>25873.608</v>
      </c>
      <c r="AH23" s="13">
        <f t="shared" si="32"/>
        <v>16888.944</v>
      </c>
      <c r="AI23" s="13">
        <f t="shared" si="32"/>
        <v>28483.212</v>
      </c>
      <c r="AJ23" s="13">
        <f t="shared" si="32"/>
        <v>24153.732000000004</v>
      </c>
      <c r="AK23" s="13">
        <f t="shared" si="32"/>
        <v>13679.568</v>
      </c>
      <c r="AL23" s="13">
        <f t="shared" si="32"/>
        <v>13516.716</v>
      </c>
      <c r="AM23" s="14" t="s">
        <v>9</v>
      </c>
      <c r="AN23" s="12">
        <v>7.994505494505494</v>
      </c>
      <c r="AO23" s="32">
        <v>0</v>
      </c>
      <c r="AP23" s="13">
        <f>$AO$23*$B$45*AP39</f>
        <v>0</v>
      </c>
      <c r="AQ23" s="13">
        <f>$AO$23*$B$45*AQ39</f>
        <v>0</v>
      </c>
      <c r="AR23" s="14" t="s">
        <v>9</v>
      </c>
      <c r="AS23" s="12">
        <v>7.994505494505494</v>
      </c>
      <c r="AT23" s="5">
        <v>0</v>
      </c>
      <c r="AU23" s="13">
        <f>$AT$23*$B$45*AU39</f>
        <v>0</v>
      </c>
      <c r="AV23" s="14" t="s">
        <v>9</v>
      </c>
      <c r="AW23" s="12">
        <v>7.994505494505494</v>
      </c>
      <c r="AX23" s="5">
        <v>0</v>
      </c>
      <c r="AY23" s="13">
        <f>$AX$23*$B$45*AY39</f>
        <v>0</v>
      </c>
      <c r="AZ23" s="14" t="s">
        <v>9</v>
      </c>
      <c r="BA23" s="12">
        <v>7.994505494505494</v>
      </c>
      <c r="BB23" s="32">
        <v>0</v>
      </c>
      <c r="BC23" s="13">
        <f>$BB$23*$B$45*BC39</f>
        <v>0</v>
      </c>
      <c r="BD23" s="13">
        <f>$BB$23*$B$45*BD39</f>
        <v>0</v>
      </c>
      <c r="BE23" s="13">
        <f>$BB$23*$B$45*BE39</f>
        <v>0</v>
      </c>
      <c r="BF23" s="14" t="s">
        <v>9</v>
      </c>
      <c r="BG23" s="12">
        <v>7.994505494505494</v>
      </c>
      <c r="BH23" s="5">
        <v>3.31</v>
      </c>
      <c r="BI23" s="13">
        <f>$BH$23*$B$45*BI39</f>
        <v>2649.324</v>
      </c>
      <c r="BJ23" s="14" t="s">
        <v>9</v>
      </c>
      <c r="BK23" s="12">
        <v>7.994505494505494</v>
      </c>
      <c r="BL23" s="5">
        <v>3.31</v>
      </c>
      <c r="BM23" s="13">
        <f>$BL$23*$B$45*BM39</f>
        <v>2168.712</v>
      </c>
      <c r="BN23" s="13">
        <f>$BL$23*$B$45*BN39</f>
        <v>5298.648</v>
      </c>
      <c r="BO23" s="13">
        <f>$BL$23*$B$45*BO39</f>
        <v>3074.328</v>
      </c>
      <c r="BP23" s="14" t="s">
        <v>9</v>
      </c>
      <c r="BQ23" s="12">
        <v>7.994505494505494</v>
      </c>
      <c r="BR23" s="12">
        <v>3.31</v>
      </c>
      <c r="BS23" s="13">
        <f aca="true" t="shared" si="33" ref="BS23:CC23">$BR$23*BS39*$B$45</f>
        <v>1846.98</v>
      </c>
      <c r="BT23" s="13">
        <f t="shared" si="33"/>
        <v>19319.807999999997</v>
      </c>
      <c r="BU23" s="13">
        <f t="shared" si="33"/>
        <v>23565.875999999997</v>
      </c>
      <c r="BV23" s="13">
        <f t="shared" si="33"/>
        <v>18648.54</v>
      </c>
      <c r="BW23" s="13">
        <f t="shared" si="33"/>
        <v>20642.484</v>
      </c>
      <c r="BX23" s="13">
        <f t="shared" si="33"/>
        <v>21778.476</v>
      </c>
      <c r="BY23" s="13">
        <f t="shared" si="33"/>
        <v>24133.872000000003</v>
      </c>
      <c r="BZ23" s="13">
        <f t="shared" si="33"/>
        <v>21782.448</v>
      </c>
      <c r="CA23" s="13">
        <f t="shared" si="33"/>
        <v>22251.144</v>
      </c>
      <c r="CB23" s="13">
        <f t="shared" si="33"/>
        <v>23843.915999999997</v>
      </c>
      <c r="CC23" s="13">
        <f t="shared" si="33"/>
        <v>23716.812</v>
      </c>
    </row>
    <row r="24" spans="1:81" ht="13.5" customHeight="1">
      <c r="A24" s="41" t="s">
        <v>20</v>
      </c>
      <c r="B24" s="41"/>
      <c r="C24" s="41"/>
      <c r="D24" s="41"/>
      <c r="E24" s="41"/>
      <c r="F24" s="41"/>
      <c r="G24" s="15"/>
      <c r="H24" s="17">
        <f aca="true" t="shared" si="34" ref="H24:N24">SUM(H25:H28)</f>
        <v>33.76989389920425</v>
      </c>
      <c r="I24" s="27">
        <f t="shared" si="34"/>
        <v>1.71</v>
      </c>
      <c r="J24" s="19">
        <f t="shared" si="34"/>
        <v>1286.6039999999998</v>
      </c>
      <c r="K24" s="19">
        <f t="shared" si="34"/>
        <v>12554.135999999999</v>
      </c>
      <c r="L24" s="19">
        <f t="shared" si="34"/>
        <v>16303.14</v>
      </c>
      <c r="M24" s="19">
        <f t="shared" si="34"/>
        <v>12650.58</v>
      </c>
      <c r="N24" s="19">
        <f t="shared" si="34"/>
        <v>12133.475999999999</v>
      </c>
      <c r="O24" s="19">
        <f aca="true" t="shared" si="35" ref="O24:U24">SUM(O25:O28)</f>
        <v>6818.796</v>
      </c>
      <c r="P24" s="19">
        <f t="shared" si="35"/>
        <v>10479.564</v>
      </c>
      <c r="Q24" s="19">
        <f t="shared" si="35"/>
        <v>14677.955999999998</v>
      </c>
      <c r="R24" s="19">
        <f t="shared" si="35"/>
        <v>16024.068</v>
      </c>
      <c r="S24" s="19">
        <f t="shared" si="35"/>
        <v>7227.143999999999</v>
      </c>
      <c r="T24" s="19">
        <f t="shared" si="35"/>
        <v>14872.895999999997</v>
      </c>
      <c r="U24" s="19">
        <f t="shared" si="35"/>
        <v>8058.203999999999</v>
      </c>
      <c r="V24" s="15"/>
      <c r="W24" s="17">
        <f>SUM(W25:W28)</f>
        <v>33.76989389920425</v>
      </c>
      <c r="X24" s="27">
        <f>SUM(X25:X28)</f>
        <v>1.71</v>
      </c>
      <c r="Y24" s="10">
        <f>SUM(Y25:Y28)</f>
        <v>5177.196000000001</v>
      </c>
      <c r="Z24" s="10">
        <f>SUM(Z25:Z28)</f>
        <v>1259.928</v>
      </c>
      <c r="AA24" s="10">
        <f>SUM(AA25:AA28)</f>
        <v>1243.512</v>
      </c>
      <c r="AB24" s="10">
        <f aca="true" t="shared" si="36" ref="AB24:AL24">SUM(AB25:AB28)</f>
        <v>1237.356</v>
      </c>
      <c r="AC24" s="10">
        <f t="shared" si="36"/>
        <v>1274.2920000000001</v>
      </c>
      <c r="AD24" s="10">
        <f t="shared" si="36"/>
        <v>15184.800000000001</v>
      </c>
      <c r="AE24" s="10">
        <f t="shared" si="36"/>
        <v>9759.312</v>
      </c>
      <c r="AF24" s="10">
        <f t="shared" si="36"/>
        <v>11437.848</v>
      </c>
      <c r="AG24" s="10">
        <f t="shared" si="36"/>
        <v>13366.728</v>
      </c>
      <c r="AH24" s="10">
        <f t="shared" si="36"/>
        <v>8725.104000000001</v>
      </c>
      <c r="AI24" s="10">
        <f t="shared" si="36"/>
        <v>14714.892000000002</v>
      </c>
      <c r="AJ24" s="10">
        <f t="shared" si="36"/>
        <v>12478.212000000001</v>
      </c>
      <c r="AK24" s="10">
        <f t="shared" si="36"/>
        <v>7067.088</v>
      </c>
      <c r="AL24" s="10">
        <f t="shared" si="36"/>
        <v>6982.956000000001</v>
      </c>
      <c r="AM24" s="15"/>
      <c r="AN24" s="17">
        <f>SUM(AN25:AN28)</f>
        <v>33.76989389920425</v>
      </c>
      <c r="AO24" s="33">
        <f>SUM(AO25:AO28)</f>
        <v>5.14</v>
      </c>
      <c r="AP24" s="10">
        <f>SUM(AP25:AP28)</f>
        <v>28927.92</v>
      </c>
      <c r="AQ24" s="10">
        <f>SUM(AQ25:AQ28)</f>
        <v>28545.504</v>
      </c>
      <c r="AR24" s="15"/>
      <c r="AS24" s="17">
        <f>SUM(AS25:AS28)</f>
        <v>33.76989389920425</v>
      </c>
      <c r="AT24" s="27">
        <f>SUM(AT25:AT28)</f>
        <v>5.5</v>
      </c>
      <c r="AU24" s="10">
        <f>SUM(AU25:AU28)</f>
        <v>49414.200000000004</v>
      </c>
      <c r="AV24" s="15"/>
      <c r="AW24" s="17">
        <f>SUM(AW25:AW28)</f>
        <v>33.76989389920425</v>
      </c>
      <c r="AX24" s="27">
        <f>SUM(AX25:AX28)</f>
        <v>5.5</v>
      </c>
      <c r="AY24" s="10">
        <f>SUM(AY25:AY28)</f>
        <v>57499.2</v>
      </c>
      <c r="AZ24" s="15"/>
      <c r="BA24" s="17">
        <f>SUM(BA25:BA28)</f>
        <v>33.76989389920425</v>
      </c>
      <c r="BB24" s="33">
        <f>SUM(BB25:BB28)</f>
        <v>5.14</v>
      </c>
      <c r="BC24" s="10">
        <f>SUM(BC25:BC28)</f>
        <v>20854.008</v>
      </c>
      <c r="BD24" s="10">
        <f>SUM(BD25:BD28)</f>
        <v>32493.023999999998</v>
      </c>
      <c r="BE24" s="10">
        <f>SUM(BE25:BE28)</f>
        <v>44347.92</v>
      </c>
      <c r="BF24" s="15"/>
      <c r="BG24" s="17">
        <f>SUM(BG25:BG28)</f>
        <v>33.76989389920425</v>
      </c>
      <c r="BH24" s="27">
        <f>SUM(BH25:BH28)</f>
        <v>1.71</v>
      </c>
      <c r="BI24" s="10">
        <f>SUM(BI25:BI28)</f>
        <v>1368.684</v>
      </c>
      <c r="BJ24" s="15"/>
      <c r="BK24" s="17">
        <f>SUM(BK25:BK28)</f>
        <v>33.76989389920425</v>
      </c>
      <c r="BL24" s="27">
        <f>SUM(BL25:BL28)</f>
        <v>1.01</v>
      </c>
      <c r="BM24" s="10">
        <f>SUM(BM25:BM28)</f>
        <v>661.752</v>
      </c>
      <c r="BN24" s="10">
        <f>SUM(BN25:BN28)</f>
        <v>1616.808</v>
      </c>
      <c r="BO24" s="10">
        <f>SUM(BO25:BO28)</f>
        <v>938.088</v>
      </c>
      <c r="BP24" s="15"/>
      <c r="BQ24" s="17">
        <f aca="true" t="shared" si="37" ref="BQ24:CC24">SUM(BQ25:BQ28)</f>
        <v>33.76989389920425</v>
      </c>
      <c r="BR24" s="17">
        <f t="shared" si="37"/>
        <v>0.43999999999999995</v>
      </c>
      <c r="BS24" s="10">
        <f t="shared" si="37"/>
        <v>245.51999999999998</v>
      </c>
      <c r="BT24" s="10">
        <f t="shared" si="37"/>
        <v>2568.1919999999996</v>
      </c>
      <c r="BU24" s="10">
        <f t="shared" si="37"/>
        <v>3132.624</v>
      </c>
      <c r="BV24" s="10">
        <f t="shared" si="37"/>
        <v>2478.96</v>
      </c>
      <c r="BW24" s="10">
        <f t="shared" si="37"/>
        <v>2744.0160000000005</v>
      </c>
      <c r="BX24" s="10">
        <f t="shared" si="37"/>
        <v>2895.0239999999994</v>
      </c>
      <c r="BY24" s="10">
        <f t="shared" si="37"/>
        <v>3208.128</v>
      </c>
      <c r="BZ24" s="10">
        <f t="shared" si="37"/>
        <v>2895.5519999999997</v>
      </c>
      <c r="CA24" s="10">
        <f t="shared" si="37"/>
        <v>2957.856</v>
      </c>
      <c r="CB24" s="10">
        <f t="shared" si="37"/>
        <v>3169.5839999999994</v>
      </c>
      <c r="CC24" s="10">
        <f t="shared" si="37"/>
        <v>3152.6879999999996</v>
      </c>
    </row>
    <row r="25" spans="1:81" ht="12.75">
      <c r="A25" s="40" t="s">
        <v>33</v>
      </c>
      <c r="B25" s="40"/>
      <c r="C25" s="40"/>
      <c r="D25" s="40"/>
      <c r="E25" s="40"/>
      <c r="F25" s="40"/>
      <c r="G25" s="14" t="s">
        <v>21</v>
      </c>
      <c r="H25" s="12">
        <v>0.3445907540735127</v>
      </c>
      <c r="I25" s="5">
        <v>0</v>
      </c>
      <c r="J25" s="13">
        <f aca="true" t="shared" si="38" ref="J25:U25">$I$25*$B$45*J39</f>
        <v>0</v>
      </c>
      <c r="K25" s="13">
        <f t="shared" si="38"/>
        <v>0</v>
      </c>
      <c r="L25" s="13">
        <f t="shared" si="38"/>
        <v>0</v>
      </c>
      <c r="M25" s="13">
        <f t="shared" si="38"/>
        <v>0</v>
      </c>
      <c r="N25" s="13">
        <f t="shared" si="38"/>
        <v>0</v>
      </c>
      <c r="O25" s="13">
        <f t="shared" si="38"/>
        <v>0</v>
      </c>
      <c r="P25" s="13">
        <f t="shared" si="38"/>
        <v>0</v>
      </c>
      <c r="Q25" s="13">
        <f t="shared" si="38"/>
        <v>0</v>
      </c>
      <c r="R25" s="13">
        <f t="shared" si="38"/>
        <v>0</v>
      </c>
      <c r="S25" s="13">
        <f t="shared" si="38"/>
        <v>0</v>
      </c>
      <c r="T25" s="13">
        <f t="shared" si="38"/>
        <v>0</v>
      </c>
      <c r="U25" s="13">
        <f t="shared" si="38"/>
        <v>0</v>
      </c>
      <c r="V25" s="14" t="s">
        <v>21</v>
      </c>
      <c r="W25" s="12">
        <v>0.3445907540735127</v>
      </c>
      <c r="X25" s="5">
        <v>0</v>
      </c>
      <c r="Y25" s="13">
        <f aca="true" t="shared" si="39" ref="Y25:AL25">$X$25*Y39*$B$45</f>
        <v>0</v>
      </c>
      <c r="Z25" s="13">
        <f t="shared" si="39"/>
        <v>0</v>
      </c>
      <c r="AA25" s="13">
        <f t="shared" si="39"/>
        <v>0</v>
      </c>
      <c r="AB25" s="13">
        <f t="shared" si="39"/>
        <v>0</v>
      </c>
      <c r="AC25" s="13">
        <f t="shared" si="39"/>
        <v>0</v>
      </c>
      <c r="AD25" s="13">
        <f t="shared" si="39"/>
        <v>0</v>
      </c>
      <c r="AE25" s="13">
        <f t="shared" si="39"/>
        <v>0</v>
      </c>
      <c r="AF25" s="13">
        <f t="shared" si="39"/>
        <v>0</v>
      </c>
      <c r="AG25" s="13">
        <f t="shared" si="39"/>
        <v>0</v>
      </c>
      <c r="AH25" s="13">
        <f t="shared" si="39"/>
        <v>0</v>
      </c>
      <c r="AI25" s="13">
        <f t="shared" si="39"/>
        <v>0</v>
      </c>
      <c r="AJ25" s="13">
        <f t="shared" si="39"/>
        <v>0</v>
      </c>
      <c r="AK25" s="13">
        <f t="shared" si="39"/>
        <v>0</v>
      </c>
      <c r="AL25" s="13">
        <f t="shared" si="39"/>
        <v>0</v>
      </c>
      <c r="AM25" s="14" t="s">
        <v>21</v>
      </c>
      <c r="AN25" s="12">
        <v>0.3445907540735127</v>
      </c>
      <c r="AO25" s="32">
        <v>0</v>
      </c>
      <c r="AP25" s="13">
        <f>$AO$25*$B$45*AP39</f>
        <v>0</v>
      </c>
      <c r="AQ25" s="13">
        <f>$AO$25*$B$45*AQ39</f>
        <v>0</v>
      </c>
      <c r="AR25" s="14" t="s">
        <v>21</v>
      </c>
      <c r="AS25" s="12">
        <v>0.3445907540735127</v>
      </c>
      <c r="AT25" s="5">
        <v>0</v>
      </c>
      <c r="AU25" s="13">
        <f>$AT$25*$B$45*AU39</f>
        <v>0</v>
      </c>
      <c r="AV25" s="14" t="s">
        <v>21</v>
      </c>
      <c r="AW25" s="12">
        <v>0.3445907540735127</v>
      </c>
      <c r="AX25" s="5">
        <v>0</v>
      </c>
      <c r="AY25" s="13">
        <f>$AX$25*$B$45*AY39</f>
        <v>0</v>
      </c>
      <c r="AZ25" s="14" t="s">
        <v>21</v>
      </c>
      <c r="BA25" s="12">
        <v>0.3445907540735127</v>
      </c>
      <c r="BB25" s="32">
        <v>0</v>
      </c>
      <c r="BC25" s="13">
        <f>$BB$25*$B$45*BC39</f>
        <v>0</v>
      </c>
      <c r="BD25" s="13">
        <f>$BB$25*$B$45*BD39</f>
        <v>0</v>
      </c>
      <c r="BE25" s="13">
        <f>$BB$25*$B$45*BE39</f>
        <v>0</v>
      </c>
      <c r="BF25" s="14" t="s">
        <v>21</v>
      </c>
      <c r="BG25" s="12">
        <v>0.3445907540735127</v>
      </c>
      <c r="BH25" s="5">
        <v>0</v>
      </c>
      <c r="BI25" s="13">
        <f>$BH$25*$B$45*BI39</f>
        <v>0</v>
      </c>
      <c r="BJ25" s="14" t="s">
        <v>21</v>
      </c>
      <c r="BK25" s="12">
        <v>0.3445907540735127</v>
      </c>
      <c r="BL25" s="5">
        <v>0</v>
      </c>
      <c r="BM25" s="13">
        <f>$BL$25*$B$45*BM39</f>
        <v>0</v>
      </c>
      <c r="BN25" s="13">
        <f>$BL$25*$B$45*BN39</f>
        <v>0</v>
      </c>
      <c r="BO25" s="13">
        <f>$BL$25*$B$45*BO39</f>
        <v>0</v>
      </c>
      <c r="BP25" s="14" t="s">
        <v>21</v>
      </c>
      <c r="BQ25" s="12">
        <v>0.3445907540735127</v>
      </c>
      <c r="BR25" s="12">
        <v>0</v>
      </c>
      <c r="BS25" s="13">
        <f aca="true" t="shared" si="40" ref="BS25:CC25">$BR$25*BS39*$B$45</f>
        <v>0</v>
      </c>
      <c r="BT25" s="13">
        <f t="shared" si="40"/>
        <v>0</v>
      </c>
      <c r="BU25" s="13">
        <f t="shared" si="40"/>
        <v>0</v>
      </c>
      <c r="BV25" s="13">
        <f t="shared" si="40"/>
        <v>0</v>
      </c>
      <c r="BW25" s="13">
        <f t="shared" si="40"/>
        <v>0</v>
      </c>
      <c r="BX25" s="13">
        <f t="shared" si="40"/>
        <v>0</v>
      </c>
      <c r="BY25" s="13">
        <f t="shared" si="40"/>
        <v>0</v>
      </c>
      <c r="BZ25" s="13">
        <f t="shared" si="40"/>
        <v>0</v>
      </c>
      <c r="CA25" s="13">
        <f t="shared" si="40"/>
        <v>0</v>
      </c>
      <c r="CB25" s="13">
        <f t="shared" si="40"/>
        <v>0</v>
      </c>
      <c r="CC25" s="13">
        <f t="shared" si="40"/>
        <v>0</v>
      </c>
    </row>
    <row r="26" spans="1:81" ht="37.5" customHeight="1">
      <c r="A26" s="39" t="s">
        <v>34</v>
      </c>
      <c r="B26" s="39"/>
      <c r="C26" s="39"/>
      <c r="D26" s="39"/>
      <c r="E26" s="39"/>
      <c r="F26" s="39"/>
      <c r="G26" s="14" t="s">
        <v>21</v>
      </c>
      <c r="H26" s="12">
        <v>7.580996589617279</v>
      </c>
      <c r="I26" s="5">
        <v>0.11</v>
      </c>
      <c r="J26" s="13">
        <f aca="true" t="shared" si="41" ref="J26:U26">$I$26*$B$45*J39</f>
        <v>82.76400000000001</v>
      </c>
      <c r="K26" s="13">
        <f t="shared" si="41"/>
        <v>807.576</v>
      </c>
      <c r="L26" s="13">
        <f t="shared" si="41"/>
        <v>1048.74</v>
      </c>
      <c r="M26" s="13">
        <f t="shared" si="41"/>
        <v>813.7800000000001</v>
      </c>
      <c r="N26" s="13">
        <f t="shared" si="41"/>
        <v>780.516</v>
      </c>
      <c r="O26" s="13">
        <f t="shared" si="41"/>
        <v>438.636</v>
      </c>
      <c r="P26" s="13">
        <f t="shared" si="41"/>
        <v>674.124</v>
      </c>
      <c r="Q26" s="13">
        <f t="shared" si="41"/>
        <v>944.196</v>
      </c>
      <c r="R26" s="13">
        <f t="shared" si="41"/>
        <v>1030.788</v>
      </c>
      <c r="S26" s="13">
        <f t="shared" si="41"/>
        <v>464.904</v>
      </c>
      <c r="T26" s="13">
        <f t="shared" si="41"/>
        <v>956.736</v>
      </c>
      <c r="U26" s="13">
        <f t="shared" si="41"/>
        <v>518.364</v>
      </c>
      <c r="V26" s="14" t="s">
        <v>21</v>
      </c>
      <c r="W26" s="12">
        <v>7.580996589617279</v>
      </c>
      <c r="X26" s="5">
        <v>0.11</v>
      </c>
      <c r="Y26" s="13">
        <f aca="true" t="shared" si="42" ref="Y26:AL26">$X$26*Y39*$B$45</f>
        <v>333.036</v>
      </c>
      <c r="Z26" s="13">
        <f t="shared" si="42"/>
        <v>81.048</v>
      </c>
      <c r="AA26" s="13">
        <f t="shared" si="42"/>
        <v>79.992</v>
      </c>
      <c r="AB26" s="13">
        <f t="shared" si="42"/>
        <v>79.596</v>
      </c>
      <c r="AC26" s="13">
        <f t="shared" si="42"/>
        <v>81.97200000000001</v>
      </c>
      <c r="AD26" s="13">
        <f t="shared" si="42"/>
        <v>976.8000000000001</v>
      </c>
      <c r="AE26" s="13">
        <f t="shared" si="42"/>
        <v>627.792</v>
      </c>
      <c r="AF26" s="13">
        <f t="shared" si="42"/>
        <v>735.768</v>
      </c>
      <c r="AG26" s="13">
        <f t="shared" si="42"/>
        <v>859.848</v>
      </c>
      <c r="AH26" s="13">
        <f t="shared" si="42"/>
        <v>561.264</v>
      </c>
      <c r="AI26" s="13">
        <f t="shared" si="42"/>
        <v>946.572</v>
      </c>
      <c r="AJ26" s="13">
        <f t="shared" si="42"/>
        <v>802.692</v>
      </c>
      <c r="AK26" s="13">
        <f t="shared" si="42"/>
        <v>454.608</v>
      </c>
      <c r="AL26" s="13">
        <f t="shared" si="42"/>
        <v>449.196</v>
      </c>
      <c r="AM26" s="14" t="s">
        <v>21</v>
      </c>
      <c r="AN26" s="12">
        <v>7.580996589617279</v>
      </c>
      <c r="AO26" s="5">
        <v>0.35</v>
      </c>
      <c r="AP26" s="13">
        <f>$AO$26*$B$45*AP39</f>
        <v>1969.7999999999997</v>
      </c>
      <c r="AQ26" s="13">
        <f>$AO$26*$B$45*AQ39</f>
        <v>1943.7599999999998</v>
      </c>
      <c r="AR26" s="14" t="s">
        <v>21</v>
      </c>
      <c r="AS26" s="12">
        <v>7.580996589617279</v>
      </c>
      <c r="AT26" s="5">
        <v>0.25</v>
      </c>
      <c r="AU26" s="13">
        <f>$AT$26*$B$45*AU39</f>
        <v>2246.1000000000004</v>
      </c>
      <c r="AV26" s="14" t="s">
        <v>21</v>
      </c>
      <c r="AW26" s="12">
        <v>7.580996589617279</v>
      </c>
      <c r="AX26" s="5">
        <v>0.25</v>
      </c>
      <c r="AY26" s="13">
        <f>$AX$26*$B$45*AY39</f>
        <v>2613.6000000000004</v>
      </c>
      <c r="AZ26" s="14" t="s">
        <v>21</v>
      </c>
      <c r="BA26" s="12">
        <v>7.580996589617279</v>
      </c>
      <c r="BB26" s="5">
        <v>0.35</v>
      </c>
      <c r="BC26" s="13">
        <f>$BB$26*$B$45*BC39</f>
        <v>1420.0199999999998</v>
      </c>
      <c r="BD26" s="13">
        <f>$BB$26*$B$45*BD39</f>
        <v>2212.5599999999995</v>
      </c>
      <c r="BE26" s="13">
        <f>$BB$26*$B$45*BE39</f>
        <v>3019.7999999999993</v>
      </c>
      <c r="BF26" s="14" t="s">
        <v>21</v>
      </c>
      <c r="BG26" s="12">
        <v>7.580996589617279</v>
      </c>
      <c r="BH26" s="5">
        <v>0.11</v>
      </c>
      <c r="BI26" s="13">
        <f>$BH$26*$B$45*BI39</f>
        <v>88.04400000000001</v>
      </c>
      <c r="BJ26" s="14" t="s">
        <v>21</v>
      </c>
      <c r="BK26" s="12">
        <v>7.580996589617279</v>
      </c>
      <c r="BL26" s="5">
        <v>0.11</v>
      </c>
      <c r="BM26" s="13">
        <f>$BL$26*$B$45*BM39</f>
        <v>72.072</v>
      </c>
      <c r="BN26" s="13">
        <f>$BL$26*$B$45*BN39</f>
        <v>176.08800000000002</v>
      </c>
      <c r="BO26" s="13">
        <f>$BL$26*$B$45*BO39</f>
        <v>102.168</v>
      </c>
      <c r="BP26" s="14" t="s">
        <v>21</v>
      </c>
      <c r="BQ26" s="12">
        <v>7.580996589617279</v>
      </c>
      <c r="BR26" s="12">
        <v>0.05</v>
      </c>
      <c r="BS26" s="13">
        <f aca="true" t="shared" si="43" ref="BS26:CC26">$BR$26*BS39*$B$45</f>
        <v>27.900000000000002</v>
      </c>
      <c r="BT26" s="13">
        <f t="shared" si="43"/>
        <v>291.84000000000003</v>
      </c>
      <c r="BU26" s="13">
        <f t="shared" si="43"/>
        <v>355.98</v>
      </c>
      <c r="BV26" s="13">
        <f t="shared" si="43"/>
        <v>281.70000000000005</v>
      </c>
      <c r="BW26" s="13">
        <f t="shared" si="43"/>
        <v>311.82000000000005</v>
      </c>
      <c r="BX26" s="13">
        <f t="shared" si="43"/>
        <v>328.98</v>
      </c>
      <c r="BY26" s="13">
        <f t="shared" si="43"/>
        <v>364.56000000000006</v>
      </c>
      <c r="BZ26" s="13">
        <f t="shared" si="43"/>
        <v>329.04</v>
      </c>
      <c r="CA26" s="13">
        <f t="shared" si="43"/>
        <v>336.12000000000006</v>
      </c>
      <c r="CB26" s="13">
        <f t="shared" si="43"/>
        <v>360.18</v>
      </c>
      <c r="CC26" s="13">
        <f t="shared" si="43"/>
        <v>358.26000000000005</v>
      </c>
    </row>
    <row r="27" spans="1:81" ht="45" customHeight="1">
      <c r="A27" s="39" t="s">
        <v>35</v>
      </c>
      <c r="B27" s="39"/>
      <c r="C27" s="39"/>
      <c r="D27" s="39"/>
      <c r="E27" s="39"/>
      <c r="F27" s="39"/>
      <c r="G27" s="16" t="s">
        <v>22</v>
      </c>
      <c r="H27" s="18">
        <v>2.067544524441076</v>
      </c>
      <c r="I27" s="5">
        <v>0.04</v>
      </c>
      <c r="J27" s="13">
        <f aca="true" t="shared" si="44" ref="J27:U27">$I$27*$B$45*J39</f>
        <v>30.096</v>
      </c>
      <c r="K27" s="13">
        <f t="shared" si="44"/>
        <v>293.664</v>
      </c>
      <c r="L27" s="13">
        <f t="shared" si="44"/>
        <v>381.36</v>
      </c>
      <c r="M27" s="13">
        <f t="shared" si="44"/>
        <v>295.92</v>
      </c>
      <c r="N27" s="13">
        <f t="shared" si="44"/>
        <v>283.82399999999996</v>
      </c>
      <c r="O27" s="13">
        <f t="shared" si="44"/>
        <v>159.504</v>
      </c>
      <c r="P27" s="13">
        <f t="shared" si="44"/>
        <v>245.136</v>
      </c>
      <c r="Q27" s="13">
        <f t="shared" si="44"/>
        <v>343.34399999999994</v>
      </c>
      <c r="R27" s="13">
        <f t="shared" si="44"/>
        <v>374.832</v>
      </c>
      <c r="S27" s="13">
        <f t="shared" si="44"/>
        <v>169.05599999999998</v>
      </c>
      <c r="T27" s="13">
        <f t="shared" si="44"/>
        <v>347.90399999999994</v>
      </c>
      <c r="U27" s="13">
        <f t="shared" si="44"/>
        <v>188.49599999999998</v>
      </c>
      <c r="V27" s="16" t="s">
        <v>22</v>
      </c>
      <c r="W27" s="18">
        <v>2.067544524441076</v>
      </c>
      <c r="X27" s="5">
        <v>0.04</v>
      </c>
      <c r="Y27" s="13">
        <f aca="true" t="shared" si="45" ref="Y27:AL27">$X$27*Y39*$B$45</f>
        <v>121.10400000000001</v>
      </c>
      <c r="Z27" s="13">
        <f t="shared" si="45"/>
        <v>29.472</v>
      </c>
      <c r="AA27" s="13">
        <f t="shared" si="45"/>
        <v>29.088</v>
      </c>
      <c r="AB27" s="13">
        <f t="shared" si="45"/>
        <v>28.944</v>
      </c>
      <c r="AC27" s="13">
        <f t="shared" si="45"/>
        <v>29.808</v>
      </c>
      <c r="AD27" s="13">
        <f t="shared" si="45"/>
        <v>355.20000000000005</v>
      </c>
      <c r="AE27" s="13">
        <f t="shared" si="45"/>
        <v>228.288</v>
      </c>
      <c r="AF27" s="13">
        <f t="shared" si="45"/>
        <v>267.552</v>
      </c>
      <c r="AG27" s="13">
        <f t="shared" si="45"/>
        <v>312.672</v>
      </c>
      <c r="AH27" s="13">
        <f t="shared" si="45"/>
        <v>204.096</v>
      </c>
      <c r="AI27" s="13">
        <f t="shared" si="45"/>
        <v>344.208</v>
      </c>
      <c r="AJ27" s="13">
        <f t="shared" si="45"/>
        <v>291.88800000000003</v>
      </c>
      <c r="AK27" s="13">
        <f t="shared" si="45"/>
        <v>165.312</v>
      </c>
      <c r="AL27" s="13">
        <f t="shared" si="45"/>
        <v>163.344</v>
      </c>
      <c r="AM27" s="16" t="s">
        <v>22</v>
      </c>
      <c r="AN27" s="18">
        <v>2.067544524441076</v>
      </c>
      <c r="AO27" s="32">
        <v>0.04</v>
      </c>
      <c r="AP27" s="13">
        <f>$AO$27*$B$45*AP39</f>
        <v>225.12</v>
      </c>
      <c r="AQ27" s="13">
        <f>$AO$27*$B$45*AQ39</f>
        <v>222.144</v>
      </c>
      <c r="AR27" s="16" t="s">
        <v>22</v>
      </c>
      <c r="AS27" s="18">
        <v>2.067544524441076</v>
      </c>
      <c r="AT27" s="5">
        <v>0.04</v>
      </c>
      <c r="AU27" s="13">
        <f>$AT$27*$B$45*AU39</f>
        <v>359.37600000000003</v>
      </c>
      <c r="AV27" s="16" t="s">
        <v>22</v>
      </c>
      <c r="AW27" s="18">
        <v>2.067544524441076</v>
      </c>
      <c r="AX27" s="5">
        <v>0.04</v>
      </c>
      <c r="AY27" s="13">
        <f>$AX$27*$B$45*AY39</f>
        <v>418.176</v>
      </c>
      <c r="AZ27" s="16" t="s">
        <v>22</v>
      </c>
      <c r="BA27" s="18">
        <v>2.067544524441076</v>
      </c>
      <c r="BB27" s="32">
        <v>0.04</v>
      </c>
      <c r="BC27" s="13">
        <f>$BB$27*$B$45*BC39</f>
        <v>162.288</v>
      </c>
      <c r="BD27" s="13">
        <f>$BB$27*$B$45*BD39</f>
        <v>252.86399999999998</v>
      </c>
      <c r="BE27" s="13">
        <f>$BB$27*$B$45*BE39</f>
        <v>345.12</v>
      </c>
      <c r="BF27" s="16" t="s">
        <v>22</v>
      </c>
      <c r="BG27" s="18">
        <v>2.067544524441076</v>
      </c>
      <c r="BH27" s="5">
        <v>0.04</v>
      </c>
      <c r="BI27" s="13">
        <f>$BH$27*$B$45*BI39</f>
        <v>32.016</v>
      </c>
      <c r="BJ27" s="16" t="s">
        <v>22</v>
      </c>
      <c r="BK27" s="18">
        <v>2.067544524441076</v>
      </c>
      <c r="BL27" s="5">
        <v>0.04</v>
      </c>
      <c r="BM27" s="13">
        <f>$BL$27*$B$45*BM39</f>
        <v>26.208</v>
      </c>
      <c r="BN27" s="13">
        <f>$BL$27*$B$45*BN39</f>
        <v>64.032</v>
      </c>
      <c r="BO27" s="13">
        <f>$BL$27*$B$45*BO39</f>
        <v>37.152</v>
      </c>
      <c r="BP27" s="16" t="s">
        <v>22</v>
      </c>
      <c r="BQ27" s="18">
        <v>2.067544524441076</v>
      </c>
      <c r="BR27" s="12">
        <v>0.04</v>
      </c>
      <c r="BS27" s="13">
        <f aca="true" t="shared" si="46" ref="BS27:CC27">$BR$27*BS39*$B$45</f>
        <v>22.32</v>
      </c>
      <c r="BT27" s="13">
        <f t="shared" si="46"/>
        <v>233.47199999999998</v>
      </c>
      <c r="BU27" s="13">
        <f t="shared" si="46"/>
        <v>284.784</v>
      </c>
      <c r="BV27" s="13">
        <f t="shared" si="46"/>
        <v>225.36</v>
      </c>
      <c r="BW27" s="13">
        <f t="shared" si="46"/>
        <v>249.45600000000005</v>
      </c>
      <c r="BX27" s="13">
        <f t="shared" si="46"/>
        <v>263.18399999999997</v>
      </c>
      <c r="BY27" s="13">
        <f t="shared" si="46"/>
        <v>291.648</v>
      </c>
      <c r="BZ27" s="13">
        <f t="shared" si="46"/>
        <v>263.23199999999997</v>
      </c>
      <c r="CA27" s="13">
        <f t="shared" si="46"/>
        <v>268.896</v>
      </c>
      <c r="CB27" s="13">
        <f t="shared" si="46"/>
        <v>288.144</v>
      </c>
      <c r="CC27" s="13">
        <f t="shared" si="46"/>
        <v>286.608</v>
      </c>
    </row>
    <row r="28" spans="1:81" ht="68.25" customHeight="1">
      <c r="A28" s="39" t="s">
        <v>36</v>
      </c>
      <c r="B28" s="39"/>
      <c r="C28" s="39"/>
      <c r="D28" s="39"/>
      <c r="E28" s="39"/>
      <c r="F28" s="39"/>
      <c r="G28" s="14" t="s">
        <v>21</v>
      </c>
      <c r="H28" s="12">
        <v>23.776762031072376</v>
      </c>
      <c r="I28" s="5">
        <v>1.56</v>
      </c>
      <c r="J28" s="13">
        <f aca="true" t="shared" si="47" ref="J28:U28">$I$28*$B$45*J39</f>
        <v>1173.744</v>
      </c>
      <c r="K28" s="13">
        <f t="shared" si="47"/>
        <v>11452.895999999999</v>
      </c>
      <c r="L28" s="13">
        <f t="shared" si="47"/>
        <v>14873.039999999999</v>
      </c>
      <c r="M28" s="13">
        <f t="shared" si="47"/>
        <v>11540.88</v>
      </c>
      <c r="N28" s="13">
        <f t="shared" si="47"/>
        <v>11069.135999999999</v>
      </c>
      <c r="O28" s="13">
        <f t="shared" si="47"/>
        <v>6220.656</v>
      </c>
      <c r="P28" s="13">
        <f t="shared" si="47"/>
        <v>9560.304</v>
      </c>
      <c r="Q28" s="13">
        <f t="shared" si="47"/>
        <v>13390.415999999997</v>
      </c>
      <c r="R28" s="13">
        <f t="shared" si="47"/>
        <v>14618.447999999999</v>
      </c>
      <c r="S28" s="13">
        <f t="shared" si="47"/>
        <v>6593.183999999999</v>
      </c>
      <c r="T28" s="13">
        <f t="shared" si="47"/>
        <v>13568.255999999998</v>
      </c>
      <c r="U28" s="13">
        <f t="shared" si="47"/>
        <v>7351.343999999999</v>
      </c>
      <c r="V28" s="14" t="s">
        <v>21</v>
      </c>
      <c r="W28" s="12">
        <v>23.776762031072376</v>
      </c>
      <c r="X28" s="5">
        <v>1.56</v>
      </c>
      <c r="Y28" s="13">
        <f aca="true" t="shared" si="48" ref="Y28:AL28">$X$28*Y39*$B$45</f>
        <v>4723.0560000000005</v>
      </c>
      <c r="Z28" s="13">
        <f t="shared" si="48"/>
        <v>1149.4080000000001</v>
      </c>
      <c r="AA28" s="13">
        <f t="shared" si="48"/>
        <v>1134.432</v>
      </c>
      <c r="AB28" s="13">
        <f t="shared" si="48"/>
        <v>1128.816</v>
      </c>
      <c r="AC28" s="13">
        <f t="shared" si="48"/>
        <v>1162.5120000000002</v>
      </c>
      <c r="AD28" s="13">
        <f t="shared" si="48"/>
        <v>13852.800000000001</v>
      </c>
      <c r="AE28" s="13">
        <f t="shared" si="48"/>
        <v>8903.232</v>
      </c>
      <c r="AF28" s="13">
        <f t="shared" si="48"/>
        <v>10434.528</v>
      </c>
      <c r="AG28" s="13">
        <f t="shared" si="48"/>
        <v>12194.207999999999</v>
      </c>
      <c r="AH28" s="13">
        <f t="shared" si="48"/>
        <v>7959.744000000001</v>
      </c>
      <c r="AI28" s="13">
        <f t="shared" si="48"/>
        <v>13424.112000000001</v>
      </c>
      <c r="AJ28" s="13">
        <f t="shared" si="48"/>
        <v>11383.632000000001</v>
      </c>
      <c r="AK28" s="13">
        <f t="shared" si="48"/>
        <v>6447.168</v>
      </c>
      <c r="AL28" s="13">
        <f t="shared" si="48"/>
        <v>6370.416000000001</v>
      </c>
      <c r="AM28" s="14" t="s">
        <v>21</v>
      </c>
      <c r="AN28" s="12">
        <v>23.776762031072376</v>
      </c>
      <c r="AO28" s="32">
        <v>4.75</v>
      </c>
      <c r="AP28" s="13">
        <f>$AO$28*$B$45*AP39</f>
        <v>26733</v>
      </c>
      <c r="AQ28" s="13">
        <f>$AO$28*$B$45*AQ39</f>
        <v>26379.600000000002</v>
      </c>
      <c r="AR28" s="14" t="s">
        <v>21</v>
      </c>
      <c r="AS28" s="12">
        <v>23.776762031072376</v>
      </c>
      <c r="AT28" s="5">
        <v>5.21</v>
      </c>
      <c r="AU28" s="13">
        <f>$AT$28*$B$45*AU39</f>
        <v>46808.724</v>
      </c>
      <c r="AV28" s="14" t="s">
        <v>21</v>
      </c>
      <c r="AW28" s="12">
        <v>23.776762031072376</v>
      </c>
      <c r="AX28" s="5">
        <v>5.21</v>
      </c>
      <c r="AY28" s="13">
        <f>$AX$28*$B$45*AY39</f>
        <v>54467.424</v>
      </c>
      <c r="AZ28" s="14" t="s">
        <v>21</v>
      </c>
      <c r="BA28" s="12">
        <v>23.776762031072376</v>
      </c>
      <c r="BB28" s="32">
        <v>4.75</v>
      </c>
      <c r="BC28" s="13">
        <f>$BB$28*$B$45*BC39</f>
        <v>19271.7</v>
      </c>
      <c r="BD28" s="13">
        <f>$BB$28*$B$45*BD39</f>
        <v>30027.6</v>
      </c>
      <c r="BE28" s="13">
        <f>$BB$28*$B$45*BE39</f>
        <v>40983</v>
      </c>
      <c r="BF28" s="14" t="s">
        <v>21</v>
      </c>
      <c r="BG28" s="12">
        <v>23.776762031072376</v>
      </c>
      <c r="BH28" s="5">
        <v>1.56</v>
      </c>
      <c r="BI28" s="13">
        <f>$BH$28*$B$45*BI39</f>
        <v>1248.624</v>
      </c>
      <c r="BJ28" s="14" t="s">
        <v>21</v>
      </c>
      <c r="BK28" s="12">
        <v>23.776762031072376</v>
      </c>
      <c r="BL28" s="5">
        <v>0.86</v>
      </c>
      <c r="BM28" s="13">
        <f>$BL$28*$B$45*BM39</f>
        <v>563.472</v>
      </c>
      <c r="BN28" s="13">
        <f>$BL$28*$B$45*BN39</f>
        <v>1376.688</v>
      </c>
      <c r="BO28" s="13">
        <f>$BL$28*$B$45*BO39</f>
        <v>798.768</v>
      </c>
      <c r="BP28" s="14" t="s">
        <v>21</v>
      </c>
      <c r="BQ28" s="12">
        <v>23.776762031072376</v>
      </c>
      <c r="BR28" s="12">
        <v>0.35</v>
      </c>
      <c r="BS28" s="13">
        <f aca="true" t="shared" si="49" ref="BS28:CC28">$BR$28*BS39*$B$45</f>
        <v>195.29999999999998</v>
      </c>
      <c r="BT28" s="13">
        <f t="shared" si="49"/>
        <v>2042.8799999999997</v>
      </c>
      <c r="BU28" s="13">
        <f t="shared" si="49"/>
        <v>2491.8599999999997</v>
      </c>
      <c r="BV28" s="13">
        <f t="shared" si="49"/>
        <v>1971.8999999999999</v>
      </c>
      <c r="BW28" s="13">
        <f t="shared" si="49"/>
        <v>2182.7400000000002</v>
      </c>
      <c r="BX28" s="13">
        <f t="shared" si="49"/>
        <v>2302.8599999999997</v>
      </c>
      <c r="BY28" s="13">
        <f t="shared" si="49"/>
        <v>2551.92</v>
      </c>
      <c r="BZ28" s="13">
        <f t="shared" si="49"/>
        <v>2303.2799999999997</v>
      </c>
      <c r="CA28" s="13">
        <f t="shared" si="49"/>
        <v>2352.84</v>
      </c>
      <c r="CB28" s="13">
        <f t="shared" si="49"/>
        <v>2521.2599999999993</v>
      </c>
      <c r="CC28" s="13">
        <f t="shared" si="49"/>
        <v>2507.8199999999997</v>
      </c>
    </row>
    <row r="29" spans="1:81" ht="12.75">
      <c r="A29" s="45" t="s">
        <v>23</v>
      </c>
      <c r="B29" s="45"/>
      <c r="C29" s="45"/>
      <c r="D29" s="45"/>
      <c r="E29" s="45"/>
      <c r="F29" s="45"/>
      <c r="G29" s="15"/>
      <c r="H29" s="17">
        <f>SUM(H30:H32)</f>
        <v>14.81716559302766</v>
      </c>
      <c r="I29" s="27">
        <f aca="true" t="shared" si="50" ref="I29:N29">SUM(I30:I35)</f>
        <v>3.44</v>
      </c>
      <c r="J29" s="19">
        <f t="shared" si="50"/>
        <v>2588.2560000000003</v>
      </c>
      <c r="K29" s="19">
        <f t="shared" si="50"/>
        <v>25255.104</v>
      </c>
      <c r="L29" s="19">
        <f t="shared" si="50"/>
        <v>32796.96</v>
      </c>
      <c r="M29" s="19">
        <f t="shared" si="50"/>
        <v>25449.120000000003</v>
      </c>
      <c r="N29" s="19">
        <f t="shared" si="50"/>
        <v>24408.863999999998</v>
      </c>
      <c r="O29" s="19">
        <f aca="true" t="shared" si="51" ref="O29:U29">SUM(O30:O35)</f>
        <v>13717.344</v>
      </c>
      <c r="P29" s="19">
        <f t="shared" si="51"/>
        <v>21081.696</v>
      </c>
      <c r="Q29" s="19">
        <f t="shared" si="51"/>
        <v>29527.584000000003</v>
      </c>
      <c r="R29" s="19">
        <f t="shared" si="51"/>
        <v>32235.552</v>
      </c>
      <c r="S29" s="19">
        <f t="shared" si="51"/>
        <v>14538.815999999999</v>
      </c>
      <c r="T29" s="19">
        <f t="shared" si="51"/>
        <v>29919.744</v>
      </c>
      <c r="U29" s="19">
        <f t="shared" si="51"/>
        <v>16210.655999999999</v>
      </c>
      <c r="V29" s="15"/>
      <c r="W29" s="17">
        <f>SUM(W30:W32)</f>
        <v>14.81716559302766</v>
      </c>
      <c r="X29" s="27">
        <f aca="true" t="shared" si="52" ref="X29:AG29">SUM(X30:X35)</f>
        <v>3.44</v>
      </c>
      <c r="Y29" s="17">
        <f t="shared" si="52"/>
        <v>10414.944000000001</v>
      </c>
      <c r="Z29" s="17">
        <f t="shared" si="52"/>
        <v>2534.592</v>
      </c>
      <c r="AA29" s="17">
        <f t="shared" si="52"/>
        <v>2501.568</v>
      </c>
      <c r="AB29" s="17">
        <f t="shared" si="52"/>
        <v>2489.184</v>
      </c>
      <c r="AC29" s="17">
        <f t="shared" si="52"/>
        <v>2563.488</v>
      </c>
      <c r="AD29" s="17">
        <f t="shared" si="52"/>
        <v>30547.200000000004</v>
      </c>
      <c r="AE29" s="17">
        <f t="shared" si="52"/>
        <v>19632.768</v>
      </c>
      <c r="AF29" s="17">
        <f t="shared" si="52"/>
        <v>23009.472000000005</v>
      </c>
      <c r="AG29" s="17">
        <f t="shared" si="52"/>
        <v>26889.791999999998</v>
      </c>
      <c r="AH29" s="17">
        <f>SUM(AH30:AH35)</f>
        <v>17552.256</v>
      </c>
      <c r="AI29" s="17">
        <f>SUM(AI30:AI35)</f>
        <v>29601.888000000003</v>
      </c>
      <c r="AJ29" s="17">
        <f>SUM(AJ30:AJ35)</f>
        <v>25102.368000000002</v>
      </c>
      <c r="AK29" s="17">
        <f>SUM(AK30:AK35)</f>
        <v>14216.831999999999</v>
      </c>
      <c r="AL29" s="17">
        <f>SUM(AL30:AL35)</f>
        <v>14047.584000000003</v>
      </c>
      <c r="AM29" s="15"/>
      <c r="AN29" s="17">
        <f>SUM(AN30:AN32)</f>
        <v>14.81716559302766</v>
      </c>
      <c r="AO29" s="33">
        <f>SUM(AO30:AO35)</f>
        <v>3.15</v>
      </c>
      <c r="AP29" s="17">
        <f>SUM(AP30:AP35)</f>
        <v>17728.2</v>
      </c>
      <c r="AQ29" s="17">
        <f>SUM(AQ30:AQ35)</f>
        <v>17493.84</v>
      </c>
      <c r="AR29" s="15"/>
      <c r="AS29" s="17">
        <f>SUM(AS30:AS32)</f>
        <v>14.81716559302766</v>
      </c>
      <c r="AT29" s="27">
        <f>SUM(AT30:AT35)</f>
        <v>2.85</v>
      </c>
      <c r="AU29" s="17">
        <f>SUM(AU30:AU35)</f>
        <v>25605.54</v>
      </c>
      <c r="AV29" s="15"/>
      <c r="AW29" s="17">
        <f>SUM(AW30:AW32)</f>
        <v>14.81716559302766</v>
      </c>
      <c r="AX29" s="27">
        <f>SUM(AX30:AX35)</f>
        <v>2.85</v>
      </c>
      <c r="AY29" s="17">
        <f>SUM(AY30:AY35)</f>
        <v>29795.04</v>
      </c>
      <c r="AZ29" s="15"/>
      <c r="BA29" s="17">
        <f>SUM(BA30:BA32)</f>
        <v>14.81716559302766</v>
      </c>
      <c r="BB29" s="33">
        <f>SUM(BB30:BB35)</f>
        <v>3.15</v>
      </c>
      <c r="BC29" s="17">
        <f>SUM(BC30:BC35)</f>
        <v>12780.18</v>
      </c>
      <c r="BD29" s="17">
        <f>SUM(BD30:BD35)</f>
        <v>19913.039999999997</v>
      </c>
      <c r="BE29" s="17">
        <f>SUM(BE30:BE35)</f>
        <v>27178.199999999997</v>
      </c>
      <c r="BF29" s="15"/>
      <c r="BG29" s="17">
        <f>SUM(BG30:BG32)</f>
        <v>14.81716559302766</v>
      </c>
      <c r="BH29" s="27">
        <f>SUM(BH30:BH35)</f>
        <v>3.44</v>
      </c>
      <c r="BI29" s="17">
        <f>SUM(BI30:BI35)</f>
        <v>2753.376</v>
      </c>
      <c r="BJ29" s="15"/>
      <c r="BK29" s="17">
        <f>SUM(BK30:BK32)</f>
        <v>14.81716559302766</v>
      </c>
      <c r="BL29" s="27">
        <f>SUM(BL30:BL35)</f>
        <v>1.87</v>
      </c>
      <c r="BM29" s="17">
        <f>SUM(BM30:BM35)</f>
        <v>1225.224</v>
      </c>
      <c r="BN29" s="17">
        <f>SUM(BN30:BN35)</f>
        <v>2993.4959999999996</v>
      </c>
      <c r="BO29" s="17">
        <f>SUM(BO30:BO35)</f>
        <v>1736.8559999999998</v>
      </c>
      <c r="BP29" s="15"/>
      <c r="BQ29" s="17">
        <f>SUM(BQ30:BQ32)</f>
        <v>14.81716559302766</v>
      </c>
      <c r="BR29" s="17">
        <f aca="true" t="shared" si="53" ref="BR29:CC29">SUM(BR30:BR35)</f>
        <v>1.26</v>
      </c>
      <c r="BS29" s="17">
        <f t="shared" si="53"/>
        <v>703.0799999999999</v>
      </c>
      <c r="BT29" s="17">
        <f t="shared" si="53"/>
        <v>7354.3679999999995</v>
      </c>
      <c r="BU29" s="17">
        <f t="shared" si="53"/>
        <v>8970.696</v>
      </c>
      <c r="BV29" s="17">
        <f t="shared" si="53"/>
        <v>7098.84</v>
      </c>
      <c r="BW29" s="17">
        <f t="shared" si="53"/>
        <v>7857.8640000000005</v>
      </c>
      <c r="BX29" s="17">
        <f t="shared" si="53"/>
        <v>8290.295999999998</v>
      </c>
      <c r="BY29" s="17">
        <f t="shared" si="53"/>
        <v>9186.912</v>
      </c>
      <c r="BZ29" s="17">
        <f t="shared" si="53"/>
        <v>8291.807999999999</v>
      </c>
      <c r="CA29" s="17">
        <f t="shared" si="53"/>
        <v>8470.224</v>
      </c>
      <c r="CB29" s="17">
        <f t="shared" si="53"/>
        <v>9076.536</v>
      </c>
      <c r="CC29" s="17">
        <f t="shared" si="53"/>
        <v>9028.152</v>
      </c>
    </row>
    <row r="30" spans="1:81" ht="95.25" customHeight="1">
      <c r="A30" s="39" t="s">
        <v>37</v>
      </c>
      <c r="B30" s="39"/>
      <c r="C30" s="39"/>
      <c r="D30" s="39"/>
      <c r="E30" s="39"/>
      <c r="F30" s="39"/>
      <c r="G30" s="16" t="s">
        <v>24</v>
      </c>
      <c r="H30" s="18">
        <v>11.753978779840848</v>
      </c>
      <c r="I30" s="5">
        <v>1.76</v>
      </c>
      <c r="J30" s="13">
        <f aca="true" t="shared" si="54" ref="J30:U30">$I$30*$B$45*J39</f>
        <v>1324.2240000000002</v>
      </c>
      <c r="K30" s="13">
        <f t="shared" si="54"/>
        <v>12921.216</v>
      </c>
      <c r="L30" s="13">
        <f t="shared" si="54"/>
        <v>16779.84</v>
      </c>
      <c r="M30" s="13">
        <f t="shared" si="54"/>
        <v>13020.480000000001</v>
      </c>
      <c r="N30" s="13">
        <f t="shared" si="54"/>
        <v>12488.256</v>
      </c>
      <c r="O30" s="13">
        <f t="shared" si="54"/>
        <v>7018.176</v>
      </c>
      <c r="P30" s="13">
        <f t="shared" si="54"/>
        <v>10785.984</v>
      </c>
      <c r="Q30" s="13">
        <f t="shared" si="54"/>
        <v>15107.136</v>
      </c>
      <c r="R30" s="13">
        <f t="shared" si="54"/>
        <v>16492.608</v>
      </c>
      <c r="S30" s="13">
        <f t="shared" si="54"/>
        <v>7438.464</v>
      </c>
      <c r="T30" s="13">
        <f t="shared" si="54"/>
        <v>15307.776</v>
      </c>
      <c r="U30" s="13">
        <f t="shared" si="54"/>
        <v>8293.824</v>
      </c>
      <c r="V30" s="16" t="s">
        <v>24</v>
      </c>
      <c r="W30" s="18">
        <v>11.753978779840848</v>
      </c>
      <c r="X30" s="5">
        <v>1.76</v>
      </c>
      <c r="Y30" s="13">
        <f aca="true" t="shared" si="55" ref="Y30:AL30">$X$30*Y39*$B$45</f>
        <v>5328.576</v>
      </c>
      <c r="Z30" s="13">
        <f t="shared" si="55"/>
        <v>1296.768</v>
      </c>
      <c r="AA30" s="13">
        <f t="shared" si="55"/>
        <v>1279.872</v>
      </c>
      <c r="AB30" s="13">
        <f t="shared" si="55"/>
        <v>1273.536</v>
      </c>
      <c r="AC30" s="13">
        <f t="shared" si="55"/>
        <v>1311.5520000000001</v>
      </c>
      <c r="AD30" s="13">
        <f t="shared" si="55"/>
        <v>15628.800000000001</v>
      </c>
      <c r="AE30" s="13">
        <f t="shared" si="55"/>
        <v>10044.672</v>
      </c>
      <c r="AF30" s="13">
        <f t="shared" si="55"/>
        <v>11772.288</v>
      </c>
      <c r="AG30" s="13">
        <f t="shared" si="55"/>
        <v>13757.568</v>
      </c>
      <c r="AH30" s="13">
        <f t="shared" si="55"/>
        <v>8980.224</v>
      </c>
      <c r="AI30" s="13">
        <f t="shared" si="55"/>
        <v>15145.152</v>
      </c>
      <c r="AJ30" s="13">
        <f t="shared" si="55"/>
        <v>12843.072</v>
      </c>
      <c r="AK30" s="13">
        <f t="shared" si="55"/>
        <v>7273.728</v>
      </c>
      <c r="AL30" s="13">
        <f t="shared" si="55"/>
        <v>7187.136</v>
      </c>
      <c r="AM30" s="16" t="s">
        <v>24</v>
      </c>
      <c r="AN30" s="18">
        <v>11.753978779840848</v>
      </c>
      <c r="AO30" s="32">
        <v>1.36</v>
      </c>
      <c r="AP30" s="13">
        <f>$AO$30*$B$45*AP39</f>
        <v>7654.08</v>
      </c>
      <c r="AQ30" s="13">
        <f>$AO$30*$B$45*AQ39</f>
        <v>7552.896000000001</v>
      </c>
      <c r="AR30" s="16" t="s">
        <v>24</v>
      </c>
      <c r="AS30" s="18">
        <v>11.753978779840848</v>
      </c>
      <c r="AT30" s="5">
        <v>1.06</v>
      </c>
      <c r="AU30" s="13">
        <f>$AT$30*$B$45*AU39</f>
        <v>9523.464000000002</v>
      </c>
      <c r="AV30" s="16" t="s">
        <v>24</v>
      </c>
      <c r="AW30" s="18">
        <v>11.753978779840848</v>
      </c>
      <c r="AX30" s="5">
        <v>1.06</v>
      </c>
      <c r="AY30" s="13">
        <f>$AX$30*$B$45*AY39</f>
        <v>11081.664</v>
      </c>
      <c r="AZ30" s="16" t="s">
        <v>24</v>
      </c>
      <c r="BA30" s="18">
        <v>11.753978779840848</v>
      </c>
      <c r="BB30" s="32">
        <v>1.36</v>
      </c>
      <c r="BC30" s="13">
        <f>$BB$30*$B$45*BC39</f>
        <v>5517.792</v>
      </c>
      <c r="BD30" s="13">
        <f>$BB$30*$B$45*BD39</f>
        <v>8597.376</v>
      </c>
      <c r="BE30" s="13">
        <f>$BB$30*$B$45*BE39</f>
        <v>11734.08</v>
      </c>
      <c r="BF30" s="16" t="s">
        <v>24</v>
      </c>
      <c r="BG30" s="18">
        <v>11.753978779840848</v>
      </c>
      <c r="BH30" s="5">
        <v>1.76</v>
      </c>
      <c r="BI30" s="13">
        <f>$BH$30*$B$45*BI39</f>
        <v>1408.7040000000002</v>
      </c>
      <c r="BJ30" s="16" t="s">
        <v>24</v>
      </c>
      <c r="BK30" s="18">
        <v>11.753978779840848</v>
      </c>
      <c r="BL30" s="5">
        <v>0.87</v>
      </c>
      <c r="BM30" s="13">
        <f>$BL$30*$B$45*BM39</f>
        <v>570.024</v>
      </c>
      <c r="BN30" s="13">
        <f>$BL$30*$B$45*BN39</f>
        <v>1392.696</v>
      </c>
      <c r="BO30" s="13">
        <f>$BL$30*$B$45*BO39</f>
        <v>808.056</v>
      </c>
      <c r="BP30" s="16" t="s">
        <v>24</v>
      </c>
      <c r="BQ30" s="18">
        <v>11.753978779840848</v>
      </c>
      <c r="BR30" s="12">
        <v>0</v>
      </c>
      <c r="BS30" s="13">
        <f aca="true" t="shared" si="56" ref="BS30:CC30">$BR$30*BS39*$B$45</f>
        <v>0</v>
      </c>
      <c r="BT30" s="13">
        <f t="shared" si="56"/>
        <v>0</v>
      </c>
      <c r="BU30" s="13">
        <f t="shared" si="56"/>
        <v>0</v>
      </c>
      <c r="BV30" s="13">
        <f t="shared" si="56"/>
        <v>0</v>
      </c>
      <c r="BW30" s="13">
        <f t="shared" si="56"/>
        <v>0</v>
      </c>
      <c r="BX30" s="13">
        <f t="shared" si="56"/>
        <v>0</v>
      </c>
      <c r="BY30" s="13">
        <f t="shared" si="56"/>
        <v>0</v>
      </c>
      <c r="BZ30" s="13">
        <f t="shared" si="56"/>
        <v>0</v>
      </c>
      <c r="CA30" s="13">
        <f t="shared" si="56"/>
        <v>0</v>
      </c>
      <c r="CB30" s="13">
        <f t="shared" si="56"/>
        <v>0</v>
      </c>
      <c r="CC30" s="13">
        <f t="shared" si="56"/>
        <v>0</v>
      </c>
    </row>
    <row r="31" spans="1:81" ht="54.75" customHeight="1">
      <c r="A31" s="40" t="s">
        <v>38</v>
      </c>
      <c r="B31" s="40"/>
      <c r="C31" s="40"/>
      <c r="D31" s="40"/>
      <c r="E31" s="40"/>
      <c r="F31" s="40"/>
      <c r="G31" s="16" t="s">
        <v>25</v>
      </c>
      <c r="H31" s="18">
        <v>2.2252747252747254</v>
      </c>
      <c r="I31" s="5">
        <v>0.72</v>
      </c>
      <c r="J31" s="13">
        <f aca="true" t="shared" si="57" ref="J31:U31">$I$31*$B$45*J39</f>
        <v>541.7280000000001</v>
      </c>
      <c r="K31" s="13">
        <f t="shared" si="57"/>
        <v>5285.952</v>
      </c>
      <c r="L31" s="13">
        <f t="shared" si="57"/>
        <v>6864.4800000000005</v>
      </c>
      <c r="M31" s="13">
        <f t="shared" si="57"/>
        <v>5326.56</v>
      </c>
      <c r="N31" s="13">
        <f t="shared" si="57"/>
        <v>5108.832</v>
      </c>
      <c r="O31" s="13">
        <f t="shared" si="57"/>
        <v>2871.072</v>
      </c>
      <c r="P31" s="13">
        <f t="shared" si="57"/>
        <v>4412.448</v>
      </c>
      <c r="Q31" s="13">
        <f t="shared" si="57"/>
        <v>6180.192</v>
      </c>
      <c r="R31" s="13">
        <f t="shared" si="57"/>
        <v>6746.976000000001</v>
      </c>
      <c r="S31" s="13">
        <f t="shared" si="57"/>
        <v>3043.0080000000003</v>
      </c>
      <c r="T31" s="13">
        <f t="shared" si="57"/>
        <v>6262.272</v>
      </c>
      <c r="U31" s="13">
        <f t="shared" si="57"/>
        <v>3392.9280000000003</v>
      </c>
      <c r="V31" s="16" t="s">
        <v>25</v>
      </c>
      <c r="W31" s="18">
        <v>2.2252747252747254</v>
      </c>
      <c r="X31" s="5">
        <v>0.72</v>
      </c>
      <c r="Y31" s="13">
        <f aca="true" t="shared" si="58" ref="Y31:AL31">$X$31*Y39*$B$45</f>
        <v>2179.8720000000003</v>
      </c>
      <c r="Z31" s="13">
        <f t="shared" si="58"/>
        <v>530.496</v>
      </c>
      <c r="AA31" s="13">
        <f t="shared" si="58"/>
        <v>523.584</v>
      </c>
      <c r="AB31" s="13">
        <f t="shared" si="58"/>
        <v>520.992</v>
      </c>
      <c r="AC31" s="13">
        <f t="shared" si="58"/>
        <v>536.544</v>
      </c>
      <c r="AD31" s="13">
        <f t="shared" si="58"/>
        <v>6393.599999999999</v>
      </c>
      <c r="AE31" s="13">
        <f t="shared" si="58"/>
        <v>4109.184</v>
      </c>
      <c r="AF31" s="13">
        <f t="shared" si="58"/>
        <v>4815.936</v>
      </c>
      <c r="AG31" s="13">
        <f t="shared" si="58"/>
        <v>5628.096</v>
      </c>
      <c r="AH31" s="13">
        <f t="shared" si="58"/>
        <v>3673.728</v>
      </c>
      <c r="AI31" s="13">
        <f t="shared" si="58"/>
        <v>6195.744000000001</v>
      </c>
      <c r="AJ31" s="13">
        <f t="shared" si="58"/>
        <v>5253.984</v>
      </c>
      <c r="AK31" s="13">
        <f t="shared" si="58"/>
        <v>2975.6159999999995</v>
      </c>
      <c r="AL31" s="13">
        <f t="shared" si="58"/>
        <v>2940.192</v>
      </c>
      <c r="AM31" s="16" t="s">
        <v>25</v>
      </c>
      <c r="AN31" s="18">
        <v>2.2252747252747254</v>
      </c>
      <c r="AO31" s="32">
        <v>0.89</v>
      </c>
      <c r="AP31" s="13">
        <f>$AO$31*$B$45*AP39</f>
        <v>5008.92</v>
      </c>
      <c r="AQ31" s="13">
        <f>$AO$31*$B$45*AQ39</f>
        <v>4942.704</v>
      </c>
      <c r="AR31" s="16" t="s">
        <v>25</v>
      </c>
      <c r="AS31" s="18">
        <v>2.2252747252747254</v>
      </c>
      <c r="AT31" s="5">
        <v>0.89</v>
      </c>
      <c r="AU31" s="13">
        <f>$AT$31*$B$45*AU39</f>
        <v>7996.116</v>
      </c>
      <c r="AV31" s="16" t="s">
        <v>25</v>
      </c>
      <c r="AW31" s="18">
        <v>2.2252747252747254</v>
      </c>
      <c r="AX31" s="5">
        <v>0.89</v>
      </c>
      <c r="AY31" s="13">
        <f>$AX$31*$B$45*AY39</f>
        <v>9304.416000000001</v>
      </c>
      <c r="AZ31" s="16" t="s">
        <v>25</v>
      </c>
      <c r="BA31" s="18">
        <v>2.2252747252747254</v>
      </c>
      <c r="BB31" s="32">
        <v>0.89</v>
      </c>
      <c r="BC31" s="13">
        <f>$BB$31*$B$45*BC39</f>
        <v>3610.9080000000004</v>
      </c>
      <c r="BD31" s="13">
        <f>$BB$31*$B$45*BD39</f>
        <v>5626.223999999999</v>
      </c>
      <c r="BE31" s="13">
        <f>$BB$31*$B$45*BE39</f>
        <v>7678.92</v>
      </c>
      <c r="BF31" s="16" t="s">
        <v>25</v>
      </c>
      <c r="BG31" s="18">
        <v>2.2252747252747254</v>
      </c>
      <c r="BH31" s="5">
        <v>0.72</v>
      </c>
      <c r="BI31" s="13">
        <f>$BH$31*$B$45*BI39</f>
        <v>576.288</v>
      </c>
      <c r="BJ31" s="16" t="s">
        <v>25</v>
      </c>
      <c r="BK31" s="18">
        <v>2.2252747252747254</v>
      </c>
      <c r="BL31" s="5">
        <v>0.36</v>
      </c>
      <c r="BM31" s="13">
        <f>$BL$31*$B$45*BM39</f>
        <v>235.872</v>
      </c>
      <c r="BN31" s="13">
        <f>$BL$31*$B$45*BN39</f>
        <v>576.288</v>
      </c>
      <c r="BO31" s="13">
        <f>$BL$31*$B$45*BO39</f>
        <v>334.36800000000005</v>
      </c>
      <c r="BP31" s="16" t="s">
        <v>25</v>
      </c>
      <c r="BQ31" s="18">
        <v>2.2252747252747254</v>
      </c>
      <c r="BR31" s="12">
        <v>0.47</v>
      </c>
      <c r="BS31" s="13">
        <f aca="true" t="shared" si="59" ref="BS31:CC31">$BR$31*BS39*$B$45</f>
        <v>262.26</v>
      </c>
      <c r="BT31" s="13">
        <f t="shared" si="59"/>
        <v>2743.296</v>
      </c>
      <c r="BU31" s="13">
        <f t="shared" si="59"/>
        <v>3346.2119999999995</v>
      </c>
      <c r="BV31" s="13">
        <f t="shared" si="59"/>
        <v>2647.98</v>
      </c>
      <c r="BW31" s="13">
        <f t="shared" si="59"/>
        <v>2931.108</v>
      </c>
      <c r="BX31" s="13">
        <f t="shared" si="59"/>
        <v>3092.4119999999994</v>
      </c>
      <c r="BY31" s="13">
        <f t="shared" si="59"/>
        <v>3426.864</v>
      </c>
      <c r="BZ31" s="13">
        <f t="shared" si="59"/>
        <v>3092.9759999999997</v>
      </c>
      <c r="CA31" s="13">
        <f t="shared" si="59"/>
        <v>3159.528</v>
      </c>
      <c r="CB31" s="13">
        <f t="shared" si="59"/>
        <v>3385.6919999999996</v>
      </c>
      <c r="CC31" s="13">
        <f t="shared" si="59"/>
        <v>3367.6440000000002</v>
      </c>
    </row>
    <row r="32" spans="1:81" ht="12.75">
      <c r="A32" s="40" t="s">
        <v>39</v>
      </c>
      <c r="B32" s="40"/>
      <c r="C32" s="40"/>
      <c r="D32" s="40"/>
      <c r="E32" s="40"/>
      <c r="F32" s="40"/>
      <c r="G32" s="14" t="s">
        <v>21</v>
      </c>
      <c r="H32" s="12">
        <v>0.8379120879120879</v>
      </c>
      <c r="I32" s="5">
        <v>0.64</v>
      </c>
      <c r="J32" s="13">
        <f aca="true" t="shared" si="60" ref="J32:U32">$I$32*$B$45*J39</f>
        <v>481.536</v>
      </c>
      <c r="K32" s="13">
        <f t="shared" si="60"/>
        <v>4698.624</v>
      </c>
      <c r="L32" s="13">
        <f t="shared" si="60"/>
        <v>6101.76</v>
      </c>
      <c r="M32" s="13">
        <f t="shared" si="60"/>
        <v>4734.72</v>
      </c>
      <c r="N32" s="13">
        <f t="shared" si="60"/>
        <v>4541.183999999999</v>
      </c>
      <c r="O32" s="13">
        <f t="shared" si="60"/>
        <v>2552.064</v>
      </c>
      <c r="P32" s="13">
        <f t="shared" si="60"/>
        <v>3922.176</v>
      </c>
      <c r="Q32" s="13">
        <f t="shared" si="60"/>
        <v>5493.503999999999</v>
      </c>
      <c r="R32" s="13">
        <f t="shared" si="60"/>
        <v>5997.312</v>
      </c>
      <c r="S32" s="13">
        <f t="shared" si="60"/>
        <v>2704.8959999999997</v>
      </c>
      <c r="T32" s="13">
        <f t="shared" si="60"/>
        <v>5566.463999999999</v>
      </c>
      <c r="U32" s="13">
        <f t="shared" si="60"/>
        <v>3015.9359999999997</v>
      </c>
      <c r="V32" s="14" t="s">
        <v>21</v>
      </c>
      <c r="W32" s="12">
        <v>0.8379120879120879</v>
      </c>
      <c r="X32" s="5">
        <v>0.64</v>
      </c>
      <c r="Y32" s="13">
        <f aca="true" t="shared" si="61" ref="Y32:AL32">$X$32*Y39*$B$45</f>
        <v>1937.6640000000002</v>
      </c>
      <c r="Z32" s="13">
        <f t="shared" si="61"/>
        <v>471.552</v>
      </c>
      <c r="AA32" s="13">
        <f t="shared" si="61"/>
        <v>465.408</v>
      </c>
      <c r="AB32" s="13">
        <f t="shared" si="61"/>
        <v>463.104</v>
      </c>
      <c r="AC32" s="13">
        <f t="shared" si="61"/>
        <v>476.928</v>
      </c>
      <c r="AD32" s="13">
        <f t="shared" si="61"/>
        <v>5683.200000000001</v>
      </c>
      <c r="AE32" s="13">
        <f t="shared" si="61"/>
        <v>3652.608</v>
      </c>
      <c r="AF32" s="13">
        <f t="shared" si="61"/>
        <v>4280.832</v>
      </c>
      <c r="AG32" s="13">
        <f t="shared" si="61"/>
        <v>5002.752</v>
      </c>
      <c r="AH32" s="13">
        <f t="shared" si="61"/>
        <v>3265.536</v>
      </c>
      <c r="AI32" s="13">
        <f t="shared" si="61"/>
        <v>5507.328</v>
      </c>
      <c r="AJ32" s="13">
        <f t="shared" si="61"/>
        <v>4670.2080000000005</v>
      </c>
      <c r="AK32" s="13">
        <f t="shared" si="61"/>
        <v>2644.992</v>
      </c>
      <c r="AL32" s="13">
        <f t="shared" si="61"/>
        <v>2613.504</v>
      </c>
      <c r="AM32" s="14" t="s">
        <v>21</v>
      </c>
      <c r="AN32" s="12">
        <v>0.8379120879120879</v>
      </c>
      <c r="AO32" s="32">
        <v>0.58</v>
      </c>
      <c r="AP32" s="13">
        <f>$AO$32*$B$45*AP39</f>
        <v>3264.24</v>
      </c>
      <c r="AQ32" s="13">
        <f>$AO$32*$B$45*AQ39</f>
        <v>3221.0879999999997</v>
      </c>
      <c r="AR32" s="14" t="s">
        <v>21</v>
      </c>
      <c r="AS32" s="12">
        <v>0.8379120879120879</v>
      </c>
      <c r="AT32" s="5">
        <v>0.58</v>
      </c>
      <c r="AU32" s="13">
        <f>$AT$32*$B$45*AU39</f>
        <v>5210.951999999999</v>
      </c>
      <c r="AV32" s="14" t="s">
        <v>21</v>
      </c>
      <c r="AW32" s="12">
        <v>0.8379120879120879</v>
      </c>
      <c r="AX32" s="5">
        <v>0.58</v>
      </c>
      <c r="AY32" s="13">
        <f>$AX$32*$B$45*AY39</f>
        <v>6063.552</v>
      </c>
      <c r="AZ32" s="14" t="s">
        <v>21</v>
      </c>
      <c r="BA32" s="12">
        <v>0.8379120879120879</v>
      </c>
      <c r="BB32" s="32">
        <v>0.58</v>
      </c>
      <c r="BC32" s="13">
        <f>$BB$32*$B$45*BC39</f>
        <v>2353.176</v>
      </c>
      <c r="BD32" s="13">
        <f>$BB$32*$B$45*BD39</f>
        <v>3666.5279999999993</v>
      </c>
      <c r="BE32" s="13">
        <f>$BB$32*$B$45*BE39</f>
        <v>5004.24</v>
      </c>
      <c r="BF32" s="14" t="s">
        <v>21</v>
      </c>
      <c r="BG32" s="12">
        <v>0.8379120879120879</v>
      </c>
      <c r="BH32" s="5">
        <v>0.64</v>
      </c>
      <c r="BI32" s="13">
        <f>$BH$32*$B$45*BI39</f>
        <v>512.256</v>
      </c>
      <c r="BJ32" s="14" t="s">
        <v>21</v>
      </c>
      <c r="BK32" s="12">
        <v>0.8379120879120879</v>
      </c>
      <c r="BL32" s="5">
        <v>0.32</v>
      </c>
      <c r="BM32" s="13">
        <f>$BL$32*$B$45*BM39</f>
        <v>209.664</v>
      </c>
      <c r="BN32" s="13">
        <f>$BL$32*$B$45*BN39</f>
        <v>512.256</v>
      </c>
      <c r="BO32" s="13">
        <f>$BL$32*$B$45*BO39</f>
        <v>297.216</v>
      </c>
      <c r="BP32" s="14" t="s">
        <v>21</v>
      </c>
      <c r="BQ32" s="12">
        <v>0.8379120879120879</v>
      </c>
      <c r="BR32" s="12">
        <v>0.47</v>
      </c>
      <c r="BS32" s="13">
        <f aca="true" t="shared" si="62" ref="BS32:CC32">$BR$32*BS39*$B$45</f>
        <v>262.26</v>
      </c>
      <c r="BT32" s="13">
        <f t="shared" si="62"/>
        <v>2743.296</v>
      </c>
      <c r="BU32" s="13">
        <f t="shared" si="62"/>
        <v>3346.2119999999995</v>
      </c>
      <c r="BV32" s="13">
        <f t="shared" si="62"/>
        <v>2647.98</v>
      </c>
      <c r="BW32" s="13">
        <f t="shared" si="62"/>
        <v>2931.108</v>
      </c>
      <c r="BX32" s="13">
        <f t="shared" si="62"/>
        <v>3092.4119999999994</v>
      </c>
      <c r="BY32" s="13">
        <f t="shared" si="62"/>
        <v>3426.864</v>
      </c>
      <c r="BZ32" s="13">
        <f t="shared" si="62"/>
        <v>3092.9759999999997</v>
      </c>
      <c r="CA32" s="13">
        <f t="shared" si="62"/>
        <v>3159.528</v>
      </c>
      <c r="CB32" s="13">
        <f t="shared" si="62"/>
        <v>3385.6919999999996</v>
      </c>
      <c r="CC32" s="13">
        <f t="shared" si="62"/>
        <v>3367.6440000000002</v>
      </c>
    </row>
    <row r="33" spans="1:81" ht="12.75">
      <c r="A33" s="40" t="s">
        <v>43</v>
      </c>
      <c r="B33" s="40"/>
      <c r="C33" s="40"/>
      <c r="D33" s="40"/>
      <c r="E33" s="40"/>
      <c r="F33" s="40"/>
      <c r="G33" s="14" t="s">
        <v>21</v>
      </c>
      <c r="H33" s="12">
        <v>0.8379120879120879</v>
      </c>
      <c r="I33" s="5">
        <v>0.32</v>
      </c>
      <c r="J33" s="13">
        <f aca="true" t="shared" si="63" ref="J33:U33">$I$33*$B$45*J39</f>
        <v>240.768</v>
      </c>
      <c r="K33" s="13">
        <f t="shared" si="63"/>
        <v>2349.312</v>
      </c>
      <c r="L33" s="13">
        <f t="shared" si="63"/>
        <v>3050.88</v>
      </c>
      <c r="M33" s="13">
        <f t="shared" si="63"/>
        <v>2367.36</v>
      </c>
      <c r="N33" s="13">
        <f t="shared" si="63"/>
        <v>2270.5919999999996</v>
      </c>
      <c r="O33" s="13">
        <f t="shared" si="63"/>
        <v>1276.032</v>
      </c>
      <c r="P33" s="13">
        <f t="shared" si="63"/>
        <v>1961.088</v>
      </c>
      <c r="Q33" s="13">
        <f t="shared" si="63"/>
        <v>2746.7519999999995</v>
      </c>
      <c r="R33" s="13">
        <f t="shared" si="63"/>
        <v>2998.656</v>
      </c>
      <c r="S33" s="13">
        <f t="shared" si="63"/>
        <v>1352.4479999999999</v>
      </c>
      <c r="T33" s="13">
        <f t="shared" si="63"/>
        <v>2783.2319999999995</v>
      </c>
      <c r="U33" s="13">
        <f t="shared" si="63"/>
        <v>1507.9679999999998</v>
      </c>
      <c r="V33" s="14" t="s">
        <v>21</v>
      </c>
      <c r="W33" s="12">
        <v>0.8379120879120879</v>
      </c>
      <c r="X33" s="5">
        <v>0.32</v>
      </c>
      <c r="Y33" s="13">
        <f aca="true" t="shared" si="64" ref="Y33:AL33">$X$33*Y39*$B$45</f>
        <v>968.8320000000001</v>
      </c>
      <c r="Z33" s="13">
        <f t="shared" si="64"/>
        <v>235.776</v>
      </c>
      <c r="AA33" s="13">
        <f t="shared" si="64"/>
        <v>232.704</v>
      </c>
      <c r="AB33" s="13">
        <f t="shared" si="64"/>
        <v>231.552</v>
      </c>
      <c r="AC33" s="13">
        <f t="shared" si="64"/>
        <v>238.464</v>
      </c>
      <c r="AD33" s="13">
        <f t="shared" si="64"/>
        <v>2841.6000000000004</v>
      </c>
      <c r="AE33" s="13">
        <f t="shared" si="64"/>
        <v>1826.304</v>
      </c>
      <c r="AF33" s="13">
        <f t="shared" si="64"/>
        <v>2140.416</v>
      </c>
      <c r="AG33" s="13">
        <f t="shared" si="64"/>
        <v>2501.376</v>
      </c>
      <c r="AH33" s="13">
        <f t="shared" si="64"/>
        <v>1632.768</v>
      </c>
      <c r="AI33" s="13">
        <f t="shared" si="64"/>
        <v>2753.664</v>
      </c>
      <c r="AJ33" s="13">
        <f t="shared" si="64"/>
        <v>2335.1040000000003</v>
      </c>
      <c r="AK33" s="13">
        <f t="shared" si="64"/>
        <v>1322.496</v>
      </c>
      <c r="AL33" s="13">
        <f t="shared" si="64"/>
        <v>1306.752</v>
      </c>
      <c r="AM33" s="14" t="s">
        <v>21</v>
      </c>
      <c r="AN33" s="12">
        <v>0.8379120879120879</v>
      </c>
      <c r="AO33" s="32">
        <v>0.32</v>
      </c>
      <c r="AP33" s="13">
        <f>$AO$33*$B$45*AP39</f>
        <v>1800.96</v>
      </c>
      <c r="AQ33" s="13">
        <f>$AO$33*$B$45*AQ39</f>
        <v>1777.152</v>
      </c>
      <c r="AR33" s="14" t="s">
        <v>21</v>
      </c>
      <c r="AS33" s="12">
        <v>0.8379120879120879</v>
      </c>
      <c r="AT33" s="5">
        <v>0.32</v>
      </c>
      <c r="AU33" s="13">
        <f>$AT$33*$B$45*AU39</f>
        <v>2875.0080000000003</v>
      </c>
      <c r="AV33" s="14" t="s">
        <v>21</v>
      </c>
      <c r="AW33" s="12">
        <v>0.8379120879120879</v>
      </c>
      <c r="AX33" s="5">
        <v>0.32</v>
      </c>
      <c r="AY33" s="13">
        <f>$AX$33*$B$45*AY39</f>
        <v>3345.408</v>
      </c>
      <c r="AZ33" s="14" t="s">
        <v>21</v>
      </c>
      <c r="BA33" s="12">
        <v>0.8379120879120879</v>
      </c>
      <c r="BB33" s="32">
        <v>0.32</v>
      </c>
      <c r="BC33" s="13">
        <f>$BB$33*$B$45*BC39</f>
        <v>1298.304</v>
      </c>
      <c r="BD33" s="13">
        <f>$BB$33*$B$45*BD39</f>
        <v>2022.9119999999998</v>
      </c>
      <c r="BE33" s="13">
        <f>$BB$33*$B$45*BE39</f>
        <v>2760.96</v>
      </c>
      <c r="BF33" s="14" t="s">
        <v>21</v>
      </c>
      <c r="BG33" s="12">
        <v>0.8379120879120879</v>
      </c>
      <c r="BH33" s="5">
        <v>0.32</v>
      </c>
      <c r="BI33" s="13">
        <f>$BH$33*$B$45*BI39</f>
        <v>256.128</v>
      </c>
      <c r="BJ33" s="14" t="s">
        <v>21</v>
      </c>
      <c r="BK33" s="12">
        <v>0.8379120879120879</v>
      </c>
      <c r="BL33" s="5">
        <v>0.32</v>
      </c>
      <c r="BM33" s="13">
        <f>$BL$33*$B$45*BM39</f>
        <v>209.664</v>
      </c>
      <c r="BN33" s="13">
        <f>$BL$33*$B$45*BN39</f>
        <v>512.256</v>
      </c>
      <c r="BO33" s="13">
        <f>$BL$33*$B$45*BO39</f>
        <v>297.216</v>
      </c>
      <c r="BP33" s="14" t="s">
        <v>21</v>
      </c>
      <c r="BQ33" s="12">
        <v>0.8379120879120879</v>
      </c>
      <c r="BR33" s="12">
        <v>0.32</v>
      </c>
      <c r="BS33" s="13">
        <f aca="true" t="shared" si="65" ref="BS33:CC33">$BR$33*BS39*$B$45</f>
        <v>178.56</v>
      </c>
      <c r="BT33" s="13">
        <f t="shared" si="65"/>
        <v>1867.7759999999998</v>
      </c>
      <c r="BU33" s="13">
        <f t="shared" si="65"/>
        <v>2278.272</v>
      </c>
      <c r="BV33" s="13">
        <f t="shared" si="65"/>
        <v>1802.88</v>
      </c>
      <c r="BW33" s="13">
        <f t="shared" si="65"/>
        <v>1995.6480000000004</v>
      </c>
      <c r="BX33" s="13">
        <f t="shared" si="65"/>
        <v>2105.4719999999998</v>
      </c>
      <c r="BY33" s="13">
        <f t="shared" si="65"/>
        <v>2333.184</v>
      </c>
      <c r="BZ33" s="13">
        <f t="shared" si="65"/>
        <v>2105.8559999999998</v>
      </c>
      <c r="CA33" s="13">
        <f t="shared" si="65"/>
        <v>2151.168</v>
      </c>
      <c r="CB33" s="13">
        <f t="shared" si="65"/>
        <v>2305.152</v>
      </c>
      <c r="CC33" s="13">
        <f t="shared" si="65"/>
        <v>2292.864</v>
      </c>
    </row>
    <row r="34" spans="1:81" ht="12.75">
      <c r="A34" s="40" t="s">
        <v>44</v>
      </c>
      <c r="B34" s="40"/>
      <c r="C34" s="40"/>
      <c r="D34" s="40"/>
      <c r="E34" s="40"/>
      <c r="F34" s="40"/>
      <c r="G34" s="14" t="s">
        <v>21</v>
      </c>
      <c r="H34" s="12">
        <v>0.8379120879120879</v>
      </c>
      <c r="I34" s="5">
        <v>0</v>
      </c>
      <c r="J34" s="13">
        <f aca="true" t="shared" si="66" ref="J34:U34">$I$34*$B$45*J39</f>
        <v>0</v>
      </c>
      <c r="K34" s="13">
        <f t="shared" si="66"/>
        <v>0</v>
      </c>
      <c r="L34" s="13">
        <f t="shared" si="66"/>
        <v>0</v>
      </c>
      <c r="M34" s="13">
        <f t="shared" si="66"/>
        <v>0</v>
      </c>
      <c r="N34" s="13">
        <f t="shared" si="66"/>
        <v>0</v>
      </c>
      <c r="O34" s="13">
        <f t="shared" si="66"/>
        <v>0</v>
      </c>
      <c r="P34" s="13">
        <f t="shared" si="66"/>
        <v>0</v>
      </c>
      <c r="Q34" s="13">
        <f t="shared" si="66"/>
        <v>0</v>
      </c>
      <c r="R34" s="13">
        <f t="shared" si="66"/>
        <v>0</v>
      </c>
      <c r="S34" s="13">
        <f t="shared" si="66"/>
        <v>0</v>
      </c>
      <c r="T34" s="13">
        <f t="shared" si="66"/>
        <v>0</v>
      </c>
      <c r="U34" s="13">
        <f t="shared" si="66"/>
        <v>0</v>
      </c>
      <c r="V34" s="14" t="s">
        <v>21</v>
      </c>
      <c r="W34" s="12">
        <v>0.8379120879120879</v>
      </c>
      <c r="X34" s="5">
        <v>0</v>
      </c>
      <c r="Y34" s="13">
        <f aca="true" t="shared" si="67" ref="Y34:AL34">$X$34*Y39*$B$45</f>
        <v>0</v>
      </c>
      <c r="Z34" s="13">
        <f t="shared" si="67"/>
        <v>0</v>
      </c>
      <c r="AA34" s="13">
        <f t="shared" si="67"/>
        <v>0</v>
      </c>
      <c r="AB34" s="13">
        <f t="shared" si="67"/>
        <v>0</v>
      </c>
      <c r="AC34" s="13">
        <f t="shared" si="67"/>
        <v>0</v>
      </c>
      <c r="AD34" s="13">
        <f t="shared" si="67"/>
        <v>0</v>
      </c>
      <c r="AE34" s="13">
        <f t="shared" si="67"/>
        <v>0</v>
      </c>
      <c r="AF34" s="13">
        <f t="shared" si="67"/>
        <v>0</v>
      </c>
      <c r="AG34" s="13">
        <f t="shared" si="67"/>
        <v>0</v>
      </c>
      <c r="AH34" s="13">
        <f t="shared" si="67"/>
        <v>0</v>
      </c>
      <c r="AI34" s="13">
        <f t="shared" si="67"/>
        <v>0</v>
      </c>
      <c r="AJ34" s="13">
        <f t="shared" si="67"/>
        <v>0</v>
      </c>
      <c r="AK34" s="13">
        <f t="shared" si="67"/>
        <v>0</v>
      </c>
      <c r="AL34" s="13">
        <f t="shared" si="67"/>
        <v>0</v>
      </c>
      <c r="AM34" s="14" t="s">
        <v>21</v>
      </c>
      <c r="AN34" s="12">
        <v>0.8379120879120879</v>
      </c>
      <c r="AO34" s="32">
        <v>0</v>
      </c>
      <c r="AP34" s="13">
        <f>$AO$34*$B$45*AP39</f>
        <v>0</v>
      </c>
      <c r="AQ34" s="13">
        <f>$AO$34*$B$45*AQ39</f>
        <v>0</v>
      </c>
      <c r="AR34" s="14" t="s">
        <v>21</v>
      </c>
      <c r="AS34" s="12">
        <v>0.8379120879120879</v>
      </c>
      <c r="AT34" s="5">
        <v>0</v>
      </c>
      <c r="AU34" s="13">
        <f>$AT$34*$B$45*AU39</f>
        <v>0</v>
      </c>
      <c r="AV34" s="14" t="s">
        <v>21</v>
      </c>
      <c r="AW34" s="12">
        <v>0.8379120879120879</v>
      </c>
      <c r="AX34" s="5">
        <v>0</v>
      </c>
      <c r="AY34" s="13">
        <f>$AX$34*$B$45*AY39</f>
        <v>0</v>
      </c>
      <c r="AZ34" s="14" t="s">
        <v>21</v>
      </c>
      <c r="BA34" s="12">
        <v>0.8379120879120879</v>
      </c>
      <c r="BB34" s="32">
        <v>0</v>
      </c>
      <c r="BC34" s="13">
        <f>$BB$34*$B$45*BC39</f>
        <v>0</v>
      </c>
      <c r="BD34" s="13">
        <f>$BB$34*$B$45*BD39</f>
        <v>0</v>
      </c>
      <c r="BE34" s="13">
        <f>$BB$34*$B$45*BE39</f>
        <v>0</v>
      </c>
      <c r="BF34" s="14" t="s">
        <v>21</v>
      </c>
      <c r="BG34" s="12">
        <v>0.8379120879120879</v>
      </c>
      <c r="BH34" s="5">
        <v>0</v>
      </c>
      <c r="BI34" s="13">
        <f>$BH$34*$B$45*BI39</f>
        <v>0</v>
      </c>
      <c r="BJ34" s="14" t="s">
        <v>21</v>
      </c>
      <c r="BK34" s="12">
        <v>0.8379120879120879</v>
      </c>
      <c r="BL34" s="5">
        <v>0</v>
      </c>
      <c r="BM34" s="13">
        <f>$BL$34*$B$45*BM39</f>
        <v>0</v>
      </c>
      <c r="BN34" s="13">
        <f>$BL$34*$B$45*BN39</f>
        <v>0</v>
      </c>
      <c r="BO34" s="13">
        <f>$BL$34*$B$45*BO39</f>
        <v>0</v>
      </c>
      <c r="BP34" s="14" t="s">
        <v>21</v>
      </c>
      <c r="BQ34" s="12">
        <v>0.8379120879120879</v>
      </c>
      <c r="BR34" s="12">
        <v>0</v>
      </c>
      <c r="BS34" s="13">
        <f aca="true" t="shared" si="68" ref="BS34:CC34">$BR$34*BS39*$B$45</f>
        <v>0</v>
      </c>
      <c r="BT34" s="13">
        <f t="shared" si="68"/>
        <v>0</v>
      </c>
      <c r="BU34" s="13">
        <f t="shared" si="68"/>
        <v>0</v>
      </c>
      <c r="BV34" s="13">
        <f t="shared" si="68"/>
        <v>0</v>
      </c>
      <c r="BW34" s="13">
        <f t="shared" si="68"/>
        <v>0</v>
      </c>
      <c r="BX34" s="13">
        <f t="shared" si="68"/>
        <v>0</v>
      </c>
      <c r="BY34" s="13">
        <f t="shared" si="68"/>
        <v>0</v>
      </c>
      <c r="BZ34" s="13">
        <f t="shared" si="68"/>
        <v>0</v>
      </c>
      <c r="CA34" s="13">
        <f t="shared" si="68"/>
        <v>0</v>
      </c>
      <c r="CB34" s="13">
        <f t="shared" si="68"/>
        <v>0</v>
      </c>
      <c r="CC34" s="13">
        <f t="shared" si="68"/>
        <v>0</v>
      </c>
    </row>
    <row r="35" spans="1:81" ht="12.75">
      <c r="A35" s="40" t="s">
        <v>45</v>
      </c>
      <c r="B35" s="40"/>
      <c r="C35" s="40"/>
      <c r="D35" s="40"/>
      <c r="E35" s="40"/>
      <c r="F35" s="40"/>
      <c r="G35" s="14" t="s">
        <v>21</v>
      </c>
      <c r="H35" s="12">
        <v>0.8379120879120879</v>
      </c>
      <c r="I35" s="5">
        <v>0</v>
      </c>
      <c r="J35" s="13">
        <f aca="true" t="shared" si="69" ref="J35:U35">$I$35*$B$45*J39</f>
        <v>0</v>
      </c>
      <c r="K35" s="13">
        <f t="shared" si="69"/>
        <v>0</v>
      </c>
      <c r="L35" s="13">
        <f t="shared" si="69"/>
        <v>0</v>
      </c>
      <c r="M35" s="13">
        <f t="shared" si="69"/>
        <v>0</v>
      </c>
      <c r="N35" s="13">
        <f t="shared" si="69"/>
        <v>0</v>
      </c>
      <c r="O35" s="13">
        <f t="shared" si="69"/>
        <v>0</v>
      </c>
      <c r="P35" s="13">
        <f t="shared" si="69"/>
        <v>0</v>
      </c>
      <c r="Q35" s="13">
        <f t="shared" si="69"/>
        <v>0</v>
      </c>
      <c r="R35" s="13">
        <f t="shared" si="69"/>
        <v>0</v>
      </c>
      <c r="S35" s="13">
        <f t="shared" si="69"/>
        <v>0</v>
      </c>
      <c r="T35" s="13">
        <f t="shared" si="69"/>
        <v>0</v>
      </c>
      <c r="U35" s="13">
        <f t="shared" si="69"/>
        <v>0</v>
      </c>
      <c r="V35" s="14" t="s">
        <v>21</v>
      </c>
      <c r="W35" s="12">
        <v>0.8379120879120879</v>
      </c>
      <c r="X35" s="5">
        <v>0</v>
      </c>
      <c r="Y35" s="13">
        <f aca="true" t="shared" si="70" ref="Y35:AL35">$X$35*Y39*$B$45</f>
        <v>0</v>
      </c>
      <c r="Z35" s="13">
        <f t="shared" si="70"/>
        <v>0</v>
      </c>
      <c r="AA35" s="13">
        <f t="shared" si="70"/>
        <v>0</v>
      </c>
      <c r="AB35" s="13">
        <f t="shared" si="70"/>
        <v>0</v>
      </c>
      <c r="AC35" s="13">
        <f t="shared" si="70"/>
        <v>0</v>
      </c>
      <c r="AD35" s="13">
        <f t="shared" si="70"/>
        <v>0</v>
      </c>
      <c r="AE35" s="13">
        <f t="shared" si="70"/>
        <v>0</v>
      </c>
      <c r="AF35" s="13">
        <f t="shared" si="70"/>
        <v>0</v>
      </c>
      <c r="AG35" s="13">
        <f t="shared" si="70"/>
        <v>0</v>
      </c>
      <c r="AH35" s="13">
        <f t="shared" si="70"/>
        <v>0</v>
      </c>
      <c r="AI35" s="13">
        <f t="shared" si="70"/>
        <v>0</v>
      </c>
      <c r="AJ35" s="13">
        <f t="shared" si="70"/>
        <v>0</v>
      </c>
      <c r="AK35" s="13">
        <f t="shared" si="70"/>
        <v>0</v>
      </c>
      <c r="AL35" s="13">
        <f t="shared" si="70"/>
        <v>0</v>
      </c>
      <c r="AM35" s="14" t="s">
        <v>21</v>
      </c>
      <c r="AN35" s="12">
        <v>0.8379120879120879</v>
      </c>
      <c r="AO35" s="32">
        <v>0</v>
      </c>
      <c r="AP35" s="13">
        <f>$AO$35*$B$45*AP39</f>
        <v>0</v>
      </c>
      <c r="AQ35" s="13">
        <f>$AO$35*$B$45*AQ39</f>
        <v>0</v>
      </c>
      <c r="AR35" s="14" t="s">
        <v>21</v>
      </c>
      <c r="AS35" s="12">
        <v>0.8379120879120879</v>
      </c>
      <c r="AT35" s="5">
        <v>0</v>
      </c>
      <c r="AU35" s="13">
        <f>$AT$35*$B$45*AU39</f>
        <v>0</v>
      </c>
      <c r="AV35" s="14" t="s">
        <v>21</v>
      </c>
      <c r="AW35" s="12">
        <v>0.8379120879120879</v>
      </c>
      <c r="AX35" s="5">
        <v>0</v>
      </c>
      <c r="AY35" s="13">
        <f>$AX$35*$B$45*AY39</f>
        <v>0</v>
      </c>
      <c r="AZ35" s="14" t="s">
        <v>21</v>
      </c>
      <c r="BA35" s="12">
        <v>0.8379120879120879</v>
      </c>
      <c r="BB35" s="32">
        <v>0</v>
      </c>
      <c r="BC35" s="13">
        <f>$BB$35*$B$45*BC39</f>
        <v>0</v>
      </c>
      <c r="BD35" s="13">
        <f>$BB$35*$B$45*BD39</f>
        <v>0</v>
      </c>
      <c r="BE35" s="13">
        <f>$BB$35*$B$45*BE39</f>
        <v>0</v>
      </c>
      <c r="BF35" s="14" t="s">
        <v>21</v>
      </c>
      <c r="BG35" s="12">
        <v>0.8379120879120879</v>
      </c>
      <c r="BH35" s="5">
        <v>0</v>
      </c>
      <c r="BI35" s="13">
        <f>$BH$35*$B$45*BI39</f>
        <v>0</v>
      </c>
      <c r="BJ35" s="14" t="s">
        <v>21</v>
      </c>
      <c r="BK35" s="12">
        <v>0.8379120879120879</v>
      </c>
      <c r="BL35" s="5">
        <v>0</v>
      </c>
      <c r="BM35" s="13">
        <f>$BL$35*$B$45*BM39</f>
        <v>0</v>
      </c>
      <c r="BN35" s="13">
        <f>$BL$35*$B$45*BN39</f>
        <v>0</v>
      </c>
      <c r="BO35" s="13">
        <f>$BL$35*$B$45*BO39</f>
        <v>0</v>
      </c>
      <c r="BP35" s="14" t="s">
        <v>21</v>
      </c>
      <c r="BQ35" s="12">
        <v>0.8379120879120879</v>
      </c>
      <c r="BR35" s="12">
        <v>0</v>
      </c>
      <c r="BS35" s="13">
        <f aca="true" t="shared" si="71" ref="BS35:CC35">$BR$35*BS39*$B$45</f>
        <v>0</v>
      </c>
      <c r="BT35" s="13">
        <f t="shared" si="71"/>
        <v>0</v>
      </c>
      <c r="BU35" s="13">
        <f t="shared" si="71"/>
        <v>0</v>
      </c>
      <c r="BV35" s="13">
        <f t="shared" si="71"/>
        <v>0</v>
      </c>
      <c r="BW35" s="13">
        <f t="shared" si="71"/>
        <v>0</v>
      </c>
      <c r="BX35" s="13">
        <f t="shared" si="71"/>
        <v>0</v>
      </c>
      <c r="BY35" s="13">
        <f t="shared" si="71"/>
        <v>0</v>
      </c>
      <c r="BZ35" s="13">
        <f t="shared" si="71"/>
        <v>0</v>
      </c>
      <c r="CA35" s="13">
        <f t="shared" si="71"/>
        <v>0</v>
      </c>
      <c r="CB35" s="13">
        <f t="shared" si="71"/>
        <v>0</v>
      </c>
      <c r="CC35" s="13">
        <f t="shared" si="71"/>
        <v>0</v>
      </c>
    </row>
    <row r="36" spans="1:81" ht="12.75">
      <c r="A36" s="45" t="s">
        <v>40</v>
      </c>
      <c r="B36" s="45"/>
      <c r="C36" s="45"/>
      <c r="D36" s="45"/>
      <c r="E36" s="45"/>
      <c r="F36" s="45"/>
      <c r="G36" s="15"/>
      <c r="H36" s="17">
        <f>SUM(H38:H40)</f>
        <v>114.22570239999999</v>
      </c>
      <c r="I36" s="27">
        <v>0</v>
      </c>
      <c r="J36" s="19">
        <f aca="true" t="shared" si="72" ref="J36:U36">$I$36*$B$45*J39</f>
        <v>0</v>
      </c>
      <c r="K36" s="19">
        <f t="shared" si="72"/>
        <v>0</v>
      </c>
      <c r="L36" s="19">
        <f t="shared" si="72"/>
        <v>0</v>
      </c>
      <c r="M36" s="19">
        <f t="shared" si="72"/>
        <v>0</v>
      </c>
      <c r="N36" s="19">
        <f t="shared" si="72"/>
        <v>0</v>
      </c>
      <c r="O36" s="19">
        <f t="shared" si="72"/>
        <v>0</v>
      </c>
      <c r="P36" s="19">
        <f t="shared" si="72"/>
        <v>0</v>
      </c>
      <c r="Q36" s="19">
        <f t="shared" si="72"/>
        <v>0</v>
      </c>
      <c r="R36" s="19">
        <f t="shared" si="72"/>
        <v>0</v>
      </c>
      <c r="S36" s="19">
        <f t="shared" si="72"/>
        <v>0</v>
      </c>
      <c r="T36" s="19">
        <f t="shared" si="72"/>
        <v>0</v>
      </c>
      <c r="U36" s="19">
        <f t="shared" si="72"/>
        <v>0</v>
      </c>
      <c r="V36" s="15"/>
      <c r="W36" s="17">
        <f>SUM(W38:W40)</f>
        <v>114.22570239999999</v>
      </c>
      <c r="X36" s="27">
        <v>0.62</v>
      </c>
      <c r="Y36" s="19">
        <f aca="true" t="shared" si="73" ref="Y36:AL36">$X$36*Y39*$B$45</f>
        <v>1877.112</v>
      </c>
      <c r="Z36" s="19">
        <f t="shared" si="73"/>
        <v>456.816</v>
      </c>
      <c r="AA36" s="19">
        <f t="shared" si="73"/>
        <v>450.86400000000003</v>
      </c>
      <c r="AB36" s="19">
        <f t="shared" si="73"/>
        <v>448.63199999999995</v>
      </c>
      <c r="AC36" s="19">
        <f t="shared" si="73"/>
        <v>462.024</v>
      </c>
      <c r="AD36" s="19">
        <f t="shared" si="73"/>
        <v>5505.6</v>
      </c>
      <c r="AE36" s="19">
        <f t="shared" si="73"/>
        <v>3538.464</v>
      </c>
      <c r="AF36" s="19">
        <f t="shared" si="73"/>
        <v>4147.056</v>
      </c>
      <c r="AG36" s="19">
        <f t="shared" si="73"/>
        <v>4846.416</v>
      </c>
      <c r="AH36" s="19">
        <f t="shared" si="73"/>
        <v>3163.4879999999994</v>
      </c>
      <c r="AI36" s="19">
        <f t="shared" si="73"/>
        <v>5335.224</v>
      </c>
      <c r="AJ36" s="19">
        <f t="shared" si="73"/>
        <v>4524.264</v>
      </c>
      <c r="AK36" s="19">
        <f t="shared" si="73"/>
        <v>2562.336</v>
      </c>
      <c r="AL36" s="19">
        <f t="shared" si="73"/>
        <v>2531.8320000000003</v>
      </c>
      <c r="AM36" s="15"/>
      <c r="AN36" s="17">
        <f>SUM(AN38:AN40)</f>
        <v>114.22570239999999</v>
      </c>
      <c r="AO36" s="33">
        <v>0</v>
      </c>
      <c r="AP36" s="19">
        <f>$AO$36*$B$45*AP39</f>
        <v>0</v>
      </c>
      <c r="AQ36" s="19">
        <f>$AO$36*$B$45*AQ39</f>
        <v>0</v>
      </c>
      <c r="AR36" s="15"/>
      <c r="AS36" s="17">
        <f>SUM(AS38:AS40)</f>
        <v>114.22570239999999</v>
      </c>
      <c r="AT36" s="27">
        <v>0</v>
      </c>
      <c r="AU36" s="19">
        <f>$AT$36*$B$45*AU39</f>
        <v>0</v>
      </c>
      <c r="AV36" s="15"/>
      <c r="AW36" s="17">
        <f>SUM(AW38:AW40)</f>
        <v>114.22570239999999</v>
      </c>
      <c r="AX36" s="27">
        <v>0.62</v>
      </c>
      <c r="AY36" s="19">
        <f>$AX$36*$B$45*AY39</f>
        <v>6481.728</v>
      </c>
      <c r="AZ36" s="15"/>
      <c r="BA36" s="17">
        <f>SUM(BA38:BA40)</f>
        <v>114.22570239999999</v>
      </c>
      <c r="BB36" s="33">
        <v>0.62</v>
      </c>
      <c r="BC36" s="19">
        <f>$BB$36*$B$45*BC39</f>
        <v>2515.464</v>
      </c>
      <c r="BD36" s="19">
        <f>$BB$36*$B$45*BD39</f>
        <v>3919.3919999999994</v>
      </c>
      <c r="BE36" s="19">
        <f>$BB$36*$B$45*BE39</f>
        <v>5349.36</v>
      </c>
      <c r="BF36" s="15"/>
      <c r="BG36" s="17">
        <f>SUM(BG38:BG40)</f>
        <v>114.22570239999999</v>
      </c>
      <c r="BH36" s="27">
        <v>0.62</v>
      </c>
      <c r="BI36" s="19">
        <f>$BH$36*$B$45*BI39</f>
        <v>496.248</v>
      </c>
      <c r="BJ36" s="15"/>
      <c r="BK36" s="17">
        <f>SUM(BK38:BK40)</f>
        <v>114.22570239999999</v>
      </c>
      <c r="BL36" s="27">
        <v>0</v>
      </c>
      <c r="BM36" s="19">
        <f>$BL$36*$B$45*BM39</f>
        <v>0</v>
      </c>
      <c r="BN36" s="19">
        <f>$BL$36*$B$45*BN39</f>
        <v>0</v>
      </c>
      <c r="BO36" s="19">
        <f>$BL$36*$B$45*BO39</f>
        <v>0</v>
      </c>
      <c r="BP36" s="15"/>
      <c r="BQ36" s="17">
        <f>SUM(BQ38:BQ40)</f>
        <v>114.22570239999999</v>
      </c>
      <c r="BR36" s="17">
        <v>0.62</v>
      </c>
      <c r="BS36" s="19">
        <v>0</v>
      </c>
      <c r="BT36" s="19">
        <v>0</v>
      </c>
      <c r="BU36" s="19">
        <v>0</v>
      </c>
      <c r="BV36" s="19">
        <f aca="true" t="shared" si="74" ref="BV36:CC36">$BR$36*BV39*$B$45</f>
        <v>3493.08</v>
      </c>
      <c r="BW36" s="19">
        <f t="shared" si="74"/>
        <v>3866.568</v>
      </c>
      <c r="BX36" s="19">
        <f t="shared" si="74"/>
        <v>4079.352</v>
      </c>
      <c r="BY36" s="19">
        <f t="shared" si="74"/>
        <v>4520.544</v>
      </c>
      <c r="BZ36" s="19">
        <f t="shared" si="74"/>
        <v>4080.0959999999995</v>
      </c>
      <c r="CA36" s="19">
        <f t="shared" si="74"/>
        <v>4167.888</v>
      </c>
      <c r="CB36" s="19">
        <f t="shared" si="74"/>
        <v>4466.232</v>
      </c>
      <c r="CC36" s="19">
        <f t="shared" si="74"/>
        <v>4442.424</v>
      </c>
    </row>
    <row r="37" spans="1:81" ht="12.75">
      <c r="A37" s="48" t="s">
        <v>42</v>
      </c>
      <c r="B37" s="49"/>
      <c r="C37" s="49"/>
      <c r="D37" s="49"/>
      <c r="E37" s="49"/>
      <c r="F37" s="50"/>
      <c r="G37" s="15"/>
      <c r="H37" s="17"/>
      <c r="I37" s="27">
        <v>1.21</v>
      </c>
      <c r="J37" s="19">
        <f aca="true" t="shared" si="75" ref="J37:U37">$I$37*$B$45*J39</f>
        <v>910.404</v>
      </c>
      <c r="K37" s="19">
        <f t="shared" si="75"/>
        <v>8883.336</v>
      </c>
      <c r="L37" s="19">
        <f t="shared" si="75"/>
        <v>11536.14</v>
      </c>
      <c r="M37" s="19">
        <f t="shared" si="75"/>
        <v>8951.58</v>
      </c>
      <c r="N37" s="19">
        <f t="shared" si="75"/>
        <v>8585.676</v>
      </c>
      <c r="O37" s="19">
        <f t="shared" si="75"/>
        <v>4824.996</v>
      </c>
      <c r="P37" s="19">
        <f t="shared" si="75"/>
        <v>7415.364</v>
      </c>
      <c r="Q37" s="19">
        <f t="shared" si="75"/>
        <v>10386.155999999999</v>
      </c>
      <c r="R37" s="19">
        <f t="shared" si="75"/>
        <v>11338.668</v>
      </c>
      <c r="S37" s="19">
        <f t="shared" si="75"/>
        <v>5113.9439999999995</v>
      </c>
      <c r="T37" s="19">
        <f t="shared" si="75"/>
        <v>10524.096</v>
      </c>
      <c r="U37" s="19">
        <f t="shared" si="75"/>
        <v>5702.004</v>
      </c>
      <c r="V37" s="15"/>
      <c r="W37" s="17"/>
      <c r="X37" s="27">
        <v>1.21</v>
      </c>
      <c r="Y37" s="19">
        <f aca="true" t="shared" si="76" ref="Y37:AL37">$X$37*Y39*$B$45</f>
        <v>3663.396</v>
      </c>
      <c r="Z37" s="19">
        <f t="shared" si="76"/>
        <v>891.528</v>
      </c>
      <c r="AA37" s="19">
        <f t="shared" si="76"/>
        <v>879.9119999999999</v>
      </c>
      <c r="AB37" s="19">
        <f t="shared" si="76"/>
        <v>875.5559999999999</v>
      </c>
      <c r="AC37" s="19">
        <f t="shared" si="76"/>
        <v>901.692</v>
      </c>
      <c r="AD37" s="19">
        <f t="shared" si="76"/>
        <v>10744.8</v>
      </c>
      <c r="AE37" s="19">
        <f t="shared" si="76"/>
        <v>6905.7119999999995</v>
      </c>
      <c r="AF37" s="19">
        <f t="shared" si="76"/>
        <v>8093.447999999999</v>
      </c>
      <c r="AG37" s="19">
        <f t="shared" si="76"/>
        <v>9458.328</v>
      </c>
      <c r="AH37" s="19">
        <f t="shared" si="76"/>
        <v>6173.9039999999995</v>
      </c>
      <c r="AI37" s="19">
        <f t="shared" si="76"/>
        <v>10412.292000000001</v>
      </c>
      <c r="AJ37" s="19">
        <f t="shared" si="76"/>
        <v>8829.612000000001</v>
      </c>
      <c r="AK37" s="19">
        <f t="shared" si="76"/>
        <v>5000.687999999999</v>
      </c>
      <c r="AL37" s="19">
        <f t="shared" si="76"/>
        <v>4941.156</v>
      </c>
      <c r="AM37" s="15"/>
      <c r="AN37" s="17"/>
      <c r="AO37" s="33">
        <v>1.15</v>
      </c>
      <c r="AP37" s="19">
        <f>$AO$37*$B$45*AP39</f>
        <v>6472.2</v>
      </c>
      <c r="AQ37" s="19">
        <f>$AO$37*$B$45*AQ39</f>
        <v>6386.639999999999</v>
      </c>
      <c r="AR37" s="15"/>
      <c r="AS37" s="17"/>
      <c r="AT37" s="27">
        <v>1.09</v>
      </c>
      <c r="AU37" s="19">
        <f>$AT$37*$B$45*AU39</f>
        <v>9792.996000000003</v>
      </c>
      <c r="AV37" s="15"/>
      <c r="AW37" s="17"/>
      <c r="AX37" s="27">
        <v>1.09</v>
      </c>
      <c r="AY37" s="19">
        <f>$AX$37*$B$45*AY39</f>
        <v>11395.296000000002</v>
      </c>
      <c r="AZ37" s="15"/>
      <c r="BA37" s="17"/>
      <c r="BB37" s="33">
        <v>1.15</v>
      </c>
      <c r="BC37" s="19">
        <f>$BB$37*$B$45*BC39</f>
        <v>4665.78</v>
      </c>
      <c r="BD37" s="19">
        <f>$BB$37*$B$45*BD39</f>
        <v>7269.839999999999</v>
      </c>
      <c r="BE37" s="19">
        <f>$BB$37*$B$45*BE39</f>
        <v>9922.199999999999</v>
      </c>
      <c r="BF37" s="15"/>
      <c r="BG37" s="17"/>
      <c r="BH37" s="27">
        <v>1.21</v>
      </c>
      <c r="BI37" s="19">
        <f>$BH$37*$B$45*BI39</f>
        <v>968.484</v>
      </c>
      <c r="BJ37" s="15"/>
      <c r="BK37" s="17"/>
      <c r="BL37" s="27">
        <v>0.75</v>
      </c>
      <c r="BM37" s="19">
        <f>$BL$37*$B$45*BM39</f>
        <v>491.40000000000003</v>
      </c>
      <c r="BN37" s="19">
        <f>$BL$37*$B$45*BN39</f>
        <v>1200.6000000000001</v>
      </c>
      <c r="BO37" s="19">
        <f>$BL$37*$B$45*BO39</f>
        <v>696.6</v>
      </c>
      <c r="BP37" s="15"/>
      <c r="BQ37" s="17"/>
      <c r="BR37" s="27">
        <v>0.95</v>
      </c>
      <c r="BS37" s="19">
        <f aca="true" t="shared" si="77" ref="BS37:CC37">$BR$37*BS39*$B$45</f>
        <v>530.0999999999999</v>
      </c>
      <c r="BT37" s="19">
        <f t="shared" si="77"/>
        <v>5544.96</v>
      </c>
      <c r="BU37" s="19">
        <f t="shared" si="77"/>
        <v>6763.619999999999</v>
      </c>
      <c r="BV37" s="19">
        <f t="shared" si="77"/>
        <v>5352.299999999999</v>
      </c>
      <c r="BW37" s="19">
        <f t="shared" si="77"/>
        <v>5924.58</v>
      </c>
      <c r="BX37" s="19">
        <f t="shared" si="77"/>
        <v>6250.619999999999</v>
      </c>
      <c r="BY37" s="19">
        <f t="shared" si="77"/>
        <v>6926.64</v>
      </c>
      <c r="BZ37" s="19">
        <f t="shared" si="77"/>
        <v>6251.759999999998</v>
      </c>
      <c r="CA37" s="19">
        <f t="shared" si="77"/>
        <v>6386.280000000001</v>
      </c>
      <c r="CB37" s="19">
        <f t="shared" si="77"/>
        <v>6843.42</v>
      </c>
      <c r="CC37" s="19">
        <f t="shared" si="77"/>
        <v>6806.9400000000005</v>
      </c>
    </row>
    <row r="38" spans="1:85" ht="12.75">
      <c r="A38" s="47" t="s">
        <v>26</v>
      </c>
      <c r="B38" s="47"/>
      <c r="C38" s="47"/>
      <c r="D38" s="47"/>
      <c r="E38" s="47"/>
      <c r="F38" s="47"/>
      <c r="G38" s="20"/>
      <c r="H38" s="21">
        <f>H29+H24+H15+H10</f>
        <v>99.99999999999999</v>
      </c>
      <c r="I38" s="5"/>
      <c r="J38" s="10">
        <f>J29+J24+J15+J10+J36+J37</f>
        <v>11383.812000000002</v>
      </c>
      <c r="K38" s="10">
        <f>K29+K24+K15+K10+K36+K37</f>
        <v>111078.40799999998</v>
      </c>
      <c r="L38" s="10">
        <f>L29+L24+L15+L10+L36+L37</f>
        <v>144249.41999999998</v>
      </c>
      <c r="M38" s="10">
        <f>M29+M24+M15+M10+M36+M37</f>
        <v>111931.74</v>
      </c>
      <c r="N38" s="10">
        <f>N29+N24+N15+N10+N36+N37</f>
        <v>107356.42799999999</v>
      </c>
      <c r="O38" s="10">
        <f aca="true" t="shared" si="78" ref="O38:U38">O29+O24+O15+O10+O36+O37</f>
        <v>60332.388</v>
      </c>
      <c r="P38" s="10">
        <f t="shared" si="78"/>
        <v>92722.69200000001</v>
      </c>
      <c r="Q38" s="10">
        <f t="shared" si="78"/>
        <v>129869.868</v>
      </c>
      <c r="R38" s="10">
        <f t="shared" si="78"/>
        <v>141780.204</v>
      </c>
      <c r="S38" s="10">
        <f t="shared" si="78"/>
        <v>63945.432</v>
      </c>
      <c r="T38" s="10">
        <f t="shared" si="78"/>
        <v>131594.688</v>
      </c>
      <c r="U38" s="10">
        <f t="shared" si="78"/>
        <v>71298.612</v>
      </c>
      <c r="V38" s="20"/>
      <c r="W38" s="21">
        <f>W29+W24+W15+W10</f>
        <v>99.99999999999999</v>
      </c>
      <c r="X38" s="5"/>
      <c r="Y38" s="10">
        <f aca="true" t="shared" si="79" ref="Y38:AL38">Y29+Y24+Y15+Y10+Y36+Y37</f>
        <v>47684.70000000001</v>
      </c>
      <c r="Z38" s="10">
        <f t="shared" si="79"/>
        <v>11604.600000000002</v>
      </c>
      <c r="AA38" s="10">
        <f t="shared" si="79"/>
        <v>11453.4</v>
      </c>
      <c r="AB38" s="10">
        <f t="shared" si="79"/>
        <v>11396.699999999999</v>
      </c>
      <c r="AC38" s="10">
        <f t="shared" si="79"/>
        <v>11736.900000000001</v>
      </c>
      <c r="AD38" s="10">
        <f t="shared" si="79"/>
        <v>139860</v>
      </c>
      <c r="AE38" s="10">
        <f t="shared" si="79"/>
        <v>89888.4</v>
      </c>
      <c r="AF38" s="10">
        <f t="shared" si="79"/>
        <v>105348.6</v>
      </c>
      <c r="AG38" s="10">
        <f t="shared" si="79"/>
        <v>123114.59999999999</v>
      </c>
      <c r="AH38" s="10">
        <f t="shared" si="79"/>
        <v>80362.79999999999</v>
      </c>
      <c r="AI38" s="10">
        <f t="shared" si="79"/>
        <v>135531.90000000002</v>
      </c>
      <c r="AJ38" s="10">
        <f t="shared" si="79"/>
        <v>114930.9</v>
      </c>
      <c r="AK38" s="10">
        <f t="shared" si="79"/>
        <v>65091.600000000006</v>
      </c>
      <c r="AL38" s="10">
        <f t="shared" si="79"/>
        <v>64316.70000000002</v>
      </c>
      <c r="AM38" s="20"/>
      <c r="AN38" s="21">
        <f>AN29+AN24+AN15+AN10</f>
        <v>99.99999999999999</v>
      </c>
      <c r="AO38" s="33"/>
      <c r="AP38" s="10">
        <f>AP29+AP24+AP15+AP10+AP36+AP37</f>
        <v>81549.71999999999</v>
      </c>
      <c r="AQ38" s="10">
        <f>AQ29+AQ24+AQ15+AQ10+AQ36+AQ37</f>
        <v>80471.664</v>
      </c>
      <c r="AR38" s="20"/>
      <c r="AS38" s="21">
        <f>AS29+AS24+AS15+AS10</f>
        <v>99.99999999999999</v>
      </c>
      <c r="AT38" s="28"/>
      <c r="AU38" s="10">
        <f>AU29+AU24+AU15+AU10+AU36+AU37</f>
        <v>133777.71600000001</v>
      </c>
      <c r="AV38" s="20"/>
      <c r="AW38" s="21">
        <f>AW29+AW24+AW15+AW10</f>
        <v>99.99999999999999</v>
      </c>
      <c r="AX38" s="28"/>
      <c r="AY38" s="10">
        <f>AY29+AY24+AY15+AY10+AY36+AY37</f>
        <v>162147.744</v>
      </c>
      <c r="AZ38" s="20"/>
      <c r="BA38" s="21">
        <f>BA29+BA24+BA15+BA10</f>
        <v>99.99999999999999</v>
      </c>
      <c r="BB38" s="33"/>
      <c r="BC38" s="10">
        <f>BC29+BC24+BC15+BC10+BC36+BC37</f>
        <v>61304.292</v>
      </c>
      <c r="BD38" s="10">
        <f>BD29+BD24+BD15+BD10+BD36+BD37</f>
        <v>95519.37599999999</v>
      </c>
      <c r="BE38" s="10">
        <f>BE29+BE24+BE15+BE10+BE36+BE37</f>
        <v>130369.07999999999</v>
      </c>
      <c r="BF38" s="20"/>
      <c r="BG38" s="21">
        <f>BG29+BG24+BG15+BG10</f>
        <v>99.99999999999999</v>
      </c>
      <c r="BH38" s="5"/>
      <c r="BI38" s="10">
        <f>BI29+BI24+BI15+BI10+BI36+BI37</f>
        <v>12606.3</v>
      </c>
      <c r="BJ38" s="20"/>
      <c r="BK38" s="21">
        <f>BK29+BK24+BK15+BK10</f>
        <v>99.99999999999999</v>
      </c>
      <c r="BL38" s="5"/>
      <c r="BM38" s="10">
        <f>BM29+BM24+BM15+BM10+BM36+BM37</f>
        <v>7312.032</v>
      </c>
      <c r="BN38" s="10">
        <f>BN29+BN24+BN15+BN10+BN36+BN37</f>
        <v>17864.928</v>
      </c>
      <c r="BO38" s="10">
        <f>BO29+BO24+BO15+BO10+BO36+BO37</f>
        <v>10365.408</v>
      </c>
      <c r="BP38" s="20"/>
      <c r="BQ38" s="21">
        <f>BQ29+BQ24+BQ15+BQ10</f>
        <v>99.99999999999999</v>
      </c>
      <c r="BR38" s="9"/>
      <c r="BS38" s="10">
        <f aca="true" t="shared" si="80" ref="BS38:CC38">BS29+BS24+BS15+BS10+BS36+BS37</f>
        <v>5803.200000000001</v>
      </c>
      <c r="BT38" s="10">
        <f t="shared" si="80"/>
        <v>60702.719999999994</v>
      </c>
      <c r="BU38" s="10">
        <f t="shared" si="80"/>
        <v>74043.84</v>
      </c>
      <c r="BV38" s="10">
        <f t="shared" si="80"/>
        <v>62086.68000000001</v>
      </c>
      <c r="BW38" s="10">
        <f t="shared" si="80"/>
        <v>68725.12800000001</v>
      </c>
      <c r="BX38" s="10">
        <f t="shared" si="80"/>
        <v>72507.192</v>
      </c>
      <c r="BY38" s="10">
        <f t="shared" si="80"/>
        <v>80349.02399999999</v>
      </c>
      <c r="BZ38" s="10">
        <f t="shared" si="80"/>
        <v>72520.416</v>
      </c>
      <c r="CA38" s="10">
        <f t="shared" si="80"/>
        <v>74080.84800000001</v>
      </c>
      <c r="CB38" s="10">
        <f t="shared" si="80"/>
        <v>79383.67199999999</v>
      </c>
      <c r="CC38" s="10">
        <f t="shared" si="80"/>
        <v>78960.504</v>
      </c>
      <c r="CE38" s="25">
        <f>J38+K38+L38+M38+N38+O38+P38+Q38+R38+S38+T38+U38+Y38+Z38+AA38+AB38+AC38+AD38+AE38+AF38+AG38+AH38+AI38+AJ38+AK38+AL38+AP38+AQ38+AU38+AY38+BC38+BD38+BE38+BI38+BS38+BT38+BU38+BV38+BW38+BX38+BY38+BZ38+CA38+CB38+CC38+BM38+BN38+BO38</f>
        <v>3712316.9760000007</v>
      </c>
      <c r="CG38" s="1">
        <f>CE38/12*0.05</f>
        <v>15467.987400000005</v>
      </c>
    </row>
    <row r="39" spans="1:81" ht="12.75">
      <c r="A39" s="47" t="s">
        <v>27</v>
      </c>
      <c r="B39" s="47"/>
      <c r="C39" s="47"/>
      <c r="D39" s="47"/>
      <c r="E39" s="47"/>
      <c r="F39" s="47"/>
      <c r="G39" s="20"/>
      <c r="H39" s="20"/>
      <c r="I39" s="29"/>
      <c r="J39" s="10">
        <v>62.7</v>
      </c>
      <c r="K39" s="10">
        <v>611.8</v>
      </c>
      <c r="L39" s="10">
        <v>794.5</v>
      </c>
      <c r="M39" s="10">
        <v>616.5</v>
      </c>
      <c r="N39" s="10">
        <v>591.3</v>
      </c>
      <c r="O39" s="10">
        <v>332.3</v>
      </c>
      <c r="P39" s="10">
        <v>510.7</v>
      </c>
      <c r="Q39" s="10">
        <v>715.3</v>
      </c>
      <c r="R39" s="10">
        <v>780.9</v>
      </c>
      <c r="S39" s="10">
        <v>352.2</v>
      </c>
      <c r="T39" s="10">
        <v>724.8</v>
      </c>
      <c r="U39" s="10">
        <v>392.7</v>
      </c>
      <c r="V39" s="20"/>
      <c r="W39" s="20"/>
      <c r="X39" s="29"/>
      <c r="Y39" s="10">
        <v>252.3</v>
      </c>
      <c r="Z39" s="10">
        <v>61.4</v>
      </c>
      <c r="AA39" s="10">
        <v>60.6</v>
      </c>
      <c r="AB39" s="10">
        <v>60.3</v>
      </c>
      <c r="AC39" s="10">
        <v>62.1</v>
      </c>
      <c r="AD39" s="10">
        <v>740</v>
      </c>
      <c r="AE39" s="10">
        <v>475.6</v>
      </c>
      <c r="AF39" s="10">
        <v>557.4</v>
      </c>
      <c r="AG39" s="10">
        <v>651.4</v>
      </c>
      <c r="AH39" s="10">
        <v>425.2</v>
      </c>
      <c r="AI39" s="10">
        <v>717.1</v>
      </c>
      <c r="AJ39" s="10">
        <v>608.1</v>
      </c>
      <c r="AK39" s="10">
        <v>344.4</v>
      </c>
      <c r="AL39" s="10">
        <v>340.3</v>
      </c>
      <c r="AM39" s="20"/>
      <c r="AN39" s="20"/>
      <c r="AO39" s="34"/>
      <c r="AP39" s="10">
        <v>469</v>
      </c>
      <c r="AQ39" s="10">
        <v>462.8</v>
      </c>
      <c r="AR39" s="20"/>
      <c r="AS39" s="20"/>
      <c r="AT39" s="29"/>
      <c r="AU39" s="10">
        <v>748.7</v>
      </c>
      <c r="AV39" s="20"/>
      <c r="AW39" s="20"/>
      <c r="AX39" s="29"/>
      <c r="AY39" s="10">
        <v>871.2</v>
      </c>
      <c r="AZ39" s="20"/>
      <c r="BA39" s="20"/>
      <c r="BB39" s="34"/>
      <c r="BC39" s="10">
        <v>338.1</v>
      </c>
      <c r="BD39" s="10">
        <v>526.8</v>
      </c>
      <c r="BE39" s="10">
        <v>719</v>
      </c>
      <c r="BF39" s="20"/>
      <c r="BG39" s="20"/>
      <c r="BH39" s="29"/>
      <c r="BI39" s="10">
        <v>66.7</v>
      </c>
      <c r="BJ39" s="20"/>
      <c r="BK39" s="20"/>
      <c r="BL39" s="29"/>
      <c r="BM39" s="10">
        <v>54.6</v>
      </c>
      <c r="BN39" s="10">
        <v>133.4</v>
      </c>
      <c r="BO39" s="10">
        <v>77.4</v>
      </c>
      <c r="BP39" s="20"/>
      <c r="BQ39" s="20"/>
      <c r="BR39" s="22"/>
      <c r="BS39" s="10">
        <v>46.5</v>
      </c>
      <c r="BT39" s="10">
        <v>486.4</v>
      </c>
      <c r="BU39" s="10">
        <v>593.3</v>
      </c>
      <c r="BV39" s="10">
        <v>469.5</v>
      </c>
      <c r="BW39" s="10">
        <v>519.7</v>
      </c>
      <c r="BX39" s="10">
        <v>548.3</v>
      </c>
      <c r="BY39" s="10">
        <v>607.6</v>
      </c>
      <c r="BZ39" s="10">
        <v>548.4</v>
      </c>
      <c r="CA39" s="10">
        <v>560.2</v>
      </c>
      <c r="CB39" s="10">
        <v>600.3</v>
      </c>
      <c r="CC39" s="10">
        <v>597.1</v>
      </c>
    </row>
    <row r="40" spans="1:81" s="6" customFormat="1" ht="25.5" customHeight="1">
      <c r="A40" s="46" t="s">
        <v>49</v>
      </c>
      <c r="B40" s="46"/>
      <c r="C40" s="46"/>
      <c r="D40" s="46"/>
      <c r="E40" s="46"/>
      <c r="F40" s="46"/>
      <c r="G40" s="22"/>
      <c r="H40" s="22">
        <f>7.28*1.416*1.2*1.15</f>
        <v>14.225702399999998</v>
      </c>
      <c r="I40" s="30">
        <f>I15+I24+I29+I36+I37</f>
        <v>15.129999999999999</v>
      </c>
      <c r="J40" s="22">
        <f>J38/12/J39</f>
        <v>15.130000000000003</v>
      </c>
      <c r="K40" s="22">
        <f>K38/12/K39</f>
        <v>15.129999999999997</v>
      </c>
      <c r="L40" s="22">
        <f>L38/12/L39</f>
        <v>15.129999999999997</v>
      </c>
      <c r="M40" s="22">
        <f>M38/12/M39</f>
        <v>15.13</v>
      </c>
      <c r="N40" s="22">
        <f>N38/12/N39</f>
        <v>15.129999999999999</v>
      </c>
      <c r="O40" s="22">
        <f aca="true" t="shared" si="81" ref="O40:U40">O38/12/O39</f>
        <v>15.129999999999999</v>
      </c>
      <c r="P40" s="22">
        <f t="shared" si="81"/>
        <v>15.13</v>
      </c>
      <c r="Q40" s="22">
        <f t="shared" si="81"/>
        <v>15.13</v>
      </c>
      <c r="R40" s="22">
        <f t="shared" si="81"/>
        <v>15.13</v>
      </c>
      <c r="S40" s="22">
        <f t="shared" si="81"/>
        <v>15.13</v>
      </c>
      <c r="T40" s="22">
        <f t="shared" si="81"/>
        <v>15.13</v>
      </c>
      <c r="U40" s="22">
        <f t="shared" si="81"/>
        <v>15.129999999999999</v>
      </c>
      <c r="V40" s="22"/>
      <c r="W40" s="22">
        <f>7.28*1.416*1.2*1.15</f>
        <v>14.225702399999998</v>
      </c>
      <c r="X40" s="30">
        <f>X15+X24+X29+X36+X37</f>
        <v>15.75</v>
      </c>
      <c r="Y40" s="22">
        <f aca="true" t="shared" si="82" ref="Y40:AL40">Y38/12/Y39</f>
        <v>15.750000000000002</v>
      </c>
      <c r="Z40" s="22">
        <f t="shared" si="82"/>
        <v>15.750000000000004</v>
      </c>
      <c r="AA40" s="22">
        <f t="shared" si="82"/>
        <v>15.749999999999998</v>
      </c>
      <c r="AB40" s="22">
        <f t="shared" si="82"/>
        <v>15.75</v>
      </c>
      <c r="AC40" s="22">
        <f t="shared" si="82"/>
        <v>15.750000000000002</v>
      </c>
      <c r="AD40" s="22">
        <f t="shared" si="82"/>
        <v>15.75</v>
      </c>
      <c r="AE40" s="22">
        <f t="shared" si="82"/>
        <v>15.749999999999998</v>
      </c>
      <c r="AF40" s="22">
        <f t="shared" si="82"/>
        <v>15.750000000000002</v>
      </c>
      <c r="AG40" s="22">
        <f t="shared" si="82"/>
        <v>15.75</v>
      </c>
      <c r="AH40" s="22">
        <f t="shared" si="82"/>
        <v>15.749999999999998</v>
      </c>
      <c r="AI40" s="22">
        <f t="shared" si="82"/>
        <v>15.750000000000004</v>
      </c>
      <c r="AJ40" s="22">
        <f t="shared" si="82"/>
        <v>15.749999999999998</v>
      </c>
      <c r="AK40" s="22">
        <f t="shared" si="82"/>
        <v>15.750000000000002</v>
      </c>
      <c r="AL40" s="22">
        <f t="shared" si="82"/>
        <v>15.750000000000004</v>
      </c>
      <c r="AM40" s="22"/>
      <c r="AN40" s="22">
        <f>7.28*1.416*1.2*1.15</f>
        <v>14.225702399999998</v>
      </c>
      <c r="AO40" s="30">
        <f>AO15+AO24+AO29+AO36+AO37</f>
        <v>14.490000000000002</v>
      </c>
      <c r="AP40" s="22">
        <f>AP38/12/AP39</f>
        <v>14.489999999999997</v>
      </c>
      <c r="AQ40" s="22">
        <f>AQ38/12/AQ39</f>
        <v>14.49</v>
      </c>
      <c r="AR40" s="22"/>
      <c r="AS40" s="22">
        <f>7.28*1.416*1.2*1.15</f>
        <v>14.225702399999998</v>
      </c>
      <c r="AT40" s="30">
        <f>AT15+AT24+AT29+AT36+AT37</f>
        <v>14.889999999999999</v>
      </c>
      <c r="AU40" s="22">
        <f>AU38/12/AU39</f>
        <v>14.890000000000002</v>
      </c>
      <c r="AV40" s="22"/>
      <c r="AW40" s="22">
        <f>7.28*1.416*1.2*1.15</f>
        <v>14.225702399999998</v>
      </c>
      <c r="AX40" s="30">
        <f>AX15+AX24+AX29+AX36+AX37</f>
        <v>15.509999999999998</v>
      </c>
      <c r="AY40" s="22">
        <f>AY38/12/AY39</f>
        <v>15.51</v>
      </c>
      <c r="AZ40" s="22"/>
      <c r="BA40" s="22">
        <f>7.28*1.416*1.2*1.15</f>
        <v>14.225702399999998</v>
      </c>
      <c r="BB40" s="30">
        <f>BB15+BB24+BB29+BB36+BB37</f>
        <v>15.110000000000001</v>
      </c>
      <c r="BC40" s="22">
        <f>BC38/12/BC39</f>
        <v>15.109999999999998</v>
      </c>
      <c r="BD40" s="22">
        <f>BD38/12/BD39</f>
        <v>15.11</v>
      </c>
      <c r="BE40" s="22">
        <f>BE38/12/BE39</f>
        <v>15.109999999999998</v>
      </c>
      <c r="BF40" s="22"/>
      <c r="BG40" s="22">
        <f>7.28*1.416*1.2*1.15</f>
        <v>14.225702399999998</v>
      </c>
      <c r="BH40" s="30">
        <f>BH15+BH24+BH29+BH36+BH37</f>
        <v>15.75</v>
      </c>
      <c r="BI40" s="22">
        <f>BI38/12/BI39</f>
        <v>15.749999999999996</v>
      </c>
      <c r="BJ40" s="22"/>
      <c r="BK40" s="22">
        <f>7.28*1.416*1.2*1.15</f>
        <v>14.225702399999998</v>
      </c>
      <c r="BL40" s="30">
        <f>BL15+BL24+BL29+BL36+BL37</f>
        <v>11.16</v>
      </c>
      <c r="BM40" s="22">
        <f>BM38/12/BM39</f>
        <v>11.16</v>
      </c>
      <c r="BN40" s="22">
        <f>BN38/12/BN39</f>
        <v>11.159999999999998</v>
      </c>
      <c r="BO40" s="22">
        <f>BO38/12/BO39</f>
        <v>11.159999999999998</v>
      </c>
      <c r="BP40" s="22"/>
      <c r="BQ40" s="22">
        <f>7.28*1.416*1.2*1.15</f>
        <v>14.225702399999998</v>
      </c>
      <c r="BR40" s="30">
        <f>BR15+BR24+BR29+BR36+BR37</f>
        <v>11.019999999999998</v>
      </c>
      <c r="BS40" s="22">
        <f aca="true" t="shared" si="83" ref="BS40:CC40">BS38/12/BS39</f>
        <v>10.400000000000002</v>
      </c>
      <c r="BT40" s="22">
        <f t="shared" si="83"/>
        <v>10.399999999999999</v>
      </c>
      <c r="BU40" s="22">
        <f t="shared" si="83"/>
        <v>10.4</v>
      </c>
      <c r="BV40" s="22">
        <f t="shared" si="83"/>
        <v>11.020000000000001</v>
      </c>
      <c r="BW40" s="22">
        <f t="shared" si="83"/>
        <v>11.020000000000001</v>
      </c>
      <c r="BX40" s="22">
        <f t="shared" si="83"/>
        <v>11.02</v>
      </c>
      <c r="BY40" s="22">
        <f t="shared" si="83"/>
        <v>11.02</v>
      </c>
      <c r="BZ40" s="22">
        <f t="shared" si="83"/>
        <v>11.02</v>
      </c>
      <c r="CA40" s="22">
        <f t="shared" si="83"/>
        <v>11.020000000000001</v>
      </c>
      <c r="CB40" s="22">
        <f t="shared" si="83"/>
        <v>11.02</v>
      </c>
      <c r="CC40" s="22">
        <f t="shared" si="83"/>
        <v>11.02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6">
    <mergeCell ref="BP8:CC8"/>
    <mergeCell ref="G7:BI7"/>
    <mergeCell ref="A7:F9"/>
    <mergeCell ref="A10:F10"/>
    <mergeCell ref="BF8:BI8"/>
    <mergeCell ref="V8:AL8"/>
    <mergeCell ref="AM8:AQ8"/>
    <mergeCell ref="AR8:AU8"/>
    <mergeCell ref="AZ8:BE8"/>
    <mergeCell ref="AV8:AY8"/>
    <mergeCell ref="A1:F1"/>
    <mergeCell ref="A2:F2"/>
    <mergeCell ref="A3:F3"/>
    <mergeCell ref="A4:F4"/>
    <mergeCell ref="G8:U8"/>
    <mergeCell ref="A24:F24"/>
    <mergeCell ref="A17:F17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BJ8:BO8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11:F11"/>
    <mergeCell ref="A13:F13"/>
    <mergeCell ref="A15:F15"/>
    <mergeCell ref="A12:F12"/>
    <mergeCell ref="A14:F14"/>
    <mergeCell ref="A16:F16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2014-03-11T08:27:21Z</cp:lastPrinted>
  <dcterms:modified xsi:type="dcterms:W3CDTF">2014-03-27T10:38:12Z</dcterms:modified>
  <cp:category/>
  <cp:version/>
  <cp:contentType/>
  <cp:contentStatus/>
</cp:coreProperties>
</file>